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2570" activeTab="2"/>
  </bookViews>
  <sheets>
    <sheet name="при1 " sheetId="11" r:id="rId1"/>
    <sheet name="прил 2" sheetId="12" r:id="rId2"/>
    <sheet name="прил 3" sheetId="13" r:id="rId3"/>
    <sheet name="прил 4" sheetId="14" r:id="rId4"/>
    <sheet name="прил 5" sheetId="6" r:id="rId5"/>
    <sheet name="прил 6" sheetId="5" r:id="rId6"/>
    <sheet name="прил 7" sheetId="8" r:id="rId7"/>
    <sheet name="прил 8" sheetId="7" r:id="rId8"/>
    <sheet name="прил 9" sheetId="10" r:id="rId9"/>
  </sheets>
  <definedNames>
    <definedName name="_xlnm._FilterDatabase" localSheetId="3" hidden="1">'прил 4'!$A$9:$H$35</definedName>
    <definedName name="_xlnm.Print_Titles" localSheetId="3">'прил 4'!$7:$9</definedName>
  </definedNames>
  <calcPr calcId="114210" fullCalcOnLoad="1" calcOnSave="0"/>
</workbook>
</file>

<file path=xl/calcChain.xml><?xml version="1.0" encoding="utf-8"?>
<calcChain xmlns="http://schemas.openxmlformats.org/spreadsheetml/2006/main">
  <c r="B10" i="13"/>
  <c r="C28" i="14"/>
  <c r="C24"/>
  <c r="C23"/>
  <c r="C35"/>
  <c r="B9" i="13"/>
  <c r="E42" i="8"/>
  <c r="E43"/>
  <c r="E41"/>
  <c r="E45"/>
  <c r="E44"/>
  <c r="E47"/>
  <c r="E46"/>
  <c r="E49"/>
  <c r="E50"/>
  <c r="E51"/>
  <c r="E48"/>
  <c r="E55"/>
  <c r="E56"/>
  <c r="E54"/>
  <c r="E58"/>
  <c r="E57"/>
  <c r="E60"/>
  <c r="E59"/>
  <c r="E62"/>
  <c r="E63"/>
  <c r="E64"/>
  <c r="E61"/>
  <c r="E68"/>
  <c r="E67"/>
  <c r="E53"/>
  <c r="E52"/>
  <c r="E66"/>
  <c r="E65"/>
  <c r="E40"/>
  <c r="F42"/>
  <c r="F43"/>
  <c r="F41"/>
  <c r="F45"/>
  <c r="F44"/>
  <c r="F47"/>
  <c r="F46"/>
  <c r="F49"/>
  <c r="F50"/>
  <c r="F51"/>
  <c r="F48"/>
  <c r="F55"/>
  <c r="F56"/>
  <c r="F54"/>
  <c r="F58"/>
  <c r="F57"/>
  <c r="F60"/>
  <c r="F59"/>
  <c r="F62"/>
  <c r="F63"/>
  <c r="F64"/>
  <c r="F61"/>
  <c r="F68"/>
  <c r="F67"/>
  <c r="F53"/>
  <c r="F52"/>
  <c r="F66"/>
  <c r="F65"/>
  <c r="F40"/>
  <c r="D42"/>
  <c r="D43"/>
  <c r="D41"/>
  <c r="D45"/>
  <c r="D44"/>
  <c r="D47"/>
  <c r="D46"/>
  <c r="D49"/>
  <c r="D50"/>
  <c r="D51"/>
  <c r="D48"/>
  <c r="D55"/>
  <c r="D56"/>
  <c r="D54"/>
  <c r="D58"/>
  <c r="D57"/>
  <c r="D60"/>
  <c r="D59"/>
  <c r="D62"/>
  <c r="D63"/>
  <c r="D64"/>
  <c r="D61"/>
  <c r="D68"/>
  <c r="D67"/>
  <c r="D53"/>
  <c r="D52"/>
  <c r="D66"/>
  <c r="D65"/>
  <c r="D40"/>
  <c r="B66"/>
  <c r="A66"/>
  <c r="A65"/>
  <c r="C66"/>
  <c r="C65"/>
  <c r="B65"/>
  <c r="C53"/>
  <c r="B53"/>
  <c r="A53"/>
  <c r="C52"/>
  <c r="B52"/>
  <c r="A52"/>
  <c r="D23" i="6"/>
  <c r="D22"/>
  <c r="A22"/>
  <c r="F22"/>
  <c r="E22"/>
  <c r="E13"/>
  <c r="F13"/>
  <c r="D13"/>
  <c r="H41" i="5"/>
  <c r="H40"/>
  <c r="H39"/>
  <c r="H38"/>
  <c r="H10"/>
  <c r="I41"/>
  <c r="I40"/>
  <c r="I39"/>
  <c r="I38"/>
  <c r="I10"/>
  <c r="G41"/>
  <c r="G40"/>
  <c r="G39"/>
  <c r="G38"/>
  <c r="G19"/>
  <c r="G18"/>
  <c r="G17"/>
  <c r="G16"/>
  <c r="G10"/>
  <c r="I31"/>
  <c r="H31"/>
  <c r="G31"/>
  <c r="I30"/>
  <c r="H30"/>
  <c r="G30"/>
  <c r="I29"/>
  <c r="H29"/>
  <c r="G29"/>
  <c r="I28"/>
  <c r="H28"/>
  <c r="G28"/>
  <c r="H64"/>
  <c r="I64"/>
  <c r="G64"/>
  <c r="I66"/>
  <c r="H66"/>
  <c r="G66"/>
  <c r="I65"/>
  <c r="H65"/>
  <c r="G65"/>
  <c r="A20" i="6"/>
  <c r="E38" i="7"/>
  <c r="E37"/>
  <c r="E36"/>
  <c r="E35"/>
  <c r="E34"/>
  <c r="E33"/>
  <c r="E30"/>
  <c r="E29"/>
  <c r="E28"/>
  <c r="E27"/>
  <c r="E26"/>
  <c r="E25"/>
  <c r="E24"/>
  <c r="E23"/>
  <c r="E22"/>
  <c r="E21"/>
  <c r="E20"/>
  <c r="E19"/>
  <c r="E18"/>
  <c r="E17"/>
  <c r="E16"/>
  <c r="E15"/>
  <c r="E11"/>
  <c r="E10"/>
  <c r="E9"/>
  <c r="E14"/>
  <c r="E13"/>
  <c r="E12"/>
  <c r="E39"/>
  <c r="F38"/>
  <c r="F37"/>
  <c r="F36"/>
  <c r="F35"/>
  <c r="F34"/>
  <c r="F33"/>
  <c r="F30"/>
  <c r="F29"/>
  <c r="F28"/>
  <c r="F27"/>
  <c r="F26"/>
  <c r="F25"/>
  <c r="F24"/>
  <c r="F23"/>
  <c r="F22"/>
  <c r="F21"/>
  <c r="F20"/>
  <c r="F19"/>
  <c r="F18"/>
  <c r="F17"/>
  <c r="F16"/>
  <c r="F15"/>
  <c r="F11"/>
  <c r="F10"/>
  <c r="F9"/>
  <c r="F14"/>
  <c r="F13"/>
  <c r="F12"/>
  <c r="F39"/>
  <c r="D38"/>
  <c r="D37"/>
  <c r="D36"/>
  <c r="D35"/>
  <c r="D34"/>
  <c r="D33"/>
  <c r="D30"/>
  <c r="D29"/>
  <c r="D28"/>
  <c r="D27"/>
  <c r="D26"/>
  <c r="D25"/>
  <c r="D24"/>
  <c r="D23"/>
  <c r="D22"/>
  <c r="D21"/>
  <c r="D20"/>
  <c r="D19"/>
  <c r="D18"/>
  <c r="D17"/>
  <c r="D16"/>
  <c r="D15"/>
  <c r="D11"/>
  <c r="D10"/>
  <c r="D9"/>
  <c r="D14"/>
  <c r="D13"/>
  <c r="D12"/>
  <c r="D39"/>
  <c r="C14"/>
  <c r="B14"/>
  <c r="A14"/>
  <c r="A13"/>
  <c r="A12"/>
  <c r="E11" i="8"/>
  <c r="E10"/>
  <c r="E9"/>
  <c r="E17"/>
  <c r="E16"/>
  <c r="E15"/>
  <c r="E20"/>
  <c r="E19"/>
  <c r="E18"/>
  <c r="E23"/>
  <c r="E22"/>
  <c r="E21"/>
  <c r="E26"/>
  <c r="E25"/>
  <c r="E24"/>
  <c r="E29"/>
  <c r="E28"/>
  <c r="E27"/>
  <c r="E30"/>
  <c r="E35"/>
  <c r="E34"/>
  <c r="E33"/>
  <c r="E38"/>
  <c r="E37"/>
  <c r="E36"/>
  <c r="E39"/>
  <c r="E14"/>
  <c r="E13"/>
  <c r="E12"/>
  <c r="E69"/>
  <c r="F11"/>
  <c r="F10"/>
  <c r="F9"/>
  <c r="F17"/>
  <c r="F16"/>
  <c r="F15"/>
  <c r="F20"/>
  <c r="F19"/>
  <c r="F18"/>
  <c r="F23"/>
  <c r="F22"/>
  <c r="F21"/>
  <c r="F26"/>
  <c r="F25"/>
  <c r="F24"/>
  <c r="F29"/>
  <c r="F28"/>
  <c r="F27"/>
  <c r="F30"/>
  <c r="F35"/>
  <c r="F34"/>
  <c r="F33"/>
  <c r="F38"/>
  <c r="F37"/>
  <c r="F36"/>
  <c r="F39"/>
  <c r="F14"/>
  <c r="F13"/>
  <c r="F12"/>
  <c r="F69"/>
  <c r="D11"/>
  <c r="D10"/>
  <c r="D9"/>
  <c r="D17"/>
  <c r="D16"/>
  <c r="D15"/>
  <c r="D20"/>
  <c r="D19"/>
  <c r="D18"/>
  <c r="D23"/>
  <c r="D22"/>
  <c r="D21"/>
  <c r="D26"/>
  <c r="D25"/>
  <c r="D24"/>
  <c r="D29"/>
  <c r="D28"/>
  <c r="D27"/>
  <c r="D30"/>
  <c r="D35"/>
  <c r="D34"/>
  <c r="D33"/>
  <c r="D38"/>
  <c r="D37"/>
  <c r="D36"/>
  <c r="D39"/>
  <c r="D14"/>
  <c r="D13"/>
  <c r="D12"/>
  <c r="D69"/>
  <c r="C14"/>
  <c r="B14"/>
  <c r="A14"/>
  <c r="A13"/>
  <c r="A12"/>
  <c r="E20" i="6"/>
  <c r="F20"/>
  <c r="D20"/>
  <c r="H53" i="5"/>
  <c r="I53"/>
  <c r="G53"/>
  <c r="I61"/>
  <c r="H61"/>
  <c r="G61"/>
  <c r="I60"/>
  <c r="H60"/>
  <c r="G60"/>
  <c r="I59"/>
  <c r="H59"/>
  <c r="G59"/>
  <c r="I57"/>
  <c r="I56"/>
  <c r="I55"/>
  <c r="I54"/>
  <c r="F19" i="6"/>
  <c r="F18"/>
  <c r="H57" i="5"/>
  <c r="H56"/>
  <c r="H55"/>
  <c r="H54"/>
  <c r="E19" i="6"/>
  <c r="E18"/>
  <c r="G57" i="5"/>
  <c r="G56"/>
  <c r="G55"/>
  <c r="G54"/>
  <c r="D19" i="6"/>
  <c r="D18"/>
  <c r="G14" i="5"/>
  <c r="G13"/>
  <c r="G12"/>
  <c r="G11"/>
  <c r="D10" i="6"/>
  <c r="D11"/>
  <c r="G26" i="5"/>
  <c r="G23"/>
  <c r="D12" i="6"/>
  <c r="G36" i="5"/>
  <c r="G35"/>
  <c r="G34"/>
  <c r="G33"/>
  <c r="D14" i="6"/>
  <c r="G43" i="5"/>
  <c r="D15" i="6"/>
  <c r="D9"/>
  <c r="G50" i="5"/>
  <c r="G49"/>
  <c r="G48"/>
  <c r="G47"/>
  <c r="D17" i="6"/>
  <c r="D16"/>
  <c r="G69" i="5"/>
  <c r="G68"/>
  <c r="G72"/>
  <c r="G71"/>
  <c r="G75"/>
  <c r="G74"/>
  <c r="G63"/>
  <c r="D21" i="6"/>
  <c r="G80" i="5"/>
  <c r="G79"/>
  <c r="G78"/>
  <c r="D25" i="6"/>
  <c r="G84" i="5"/>
  <c r="G83"/>
  <c r="G82"/>
  <c r="D26" i="6"/>
  <c r="D24"/>
  <c r="D28"/>
  <c r="D27"/>
  <c r="G98" i="5"/>
  <c r="G97"/>
  <c r="G96"/>
  <c r="G94"/>
  <c r="G93"/>
  <c r="G92"/>
  <c r="D30" i="6"/>
  <c r="D29"/>
  <c r="G106" i="5"/>
  <c r="G105"/>
  <c r="G104"/>
  <c r="G103"/>
  <c r="D32" i="6"/>
  <c r="D31"/>
  <c r="G111" i="5"/>
  <c r="G110"/>
  <c r="G109"/>
  <c r="D34" i="6"/>
  <c r="D33"/>
  <c r="D35"/>
  <c r="H89" i="5"/>
  <c r="H88"/>
  <c r="I89"/>
  <c r="I88"/>
  <c r="G89"/>
  <c r="G88"/>
  <c r="C38" i="7"/>
  <c r="B38"/>
  <c r="A38"/>
  <c r="C37"/>
  <c r="A37"/>
  <c r="C36"/>
  <c r="A36"/>
  <c r="C35"/>
  <c r="B35"/>
  <c r="A35"/>
  <c r="C34"/>
  <c r="B34"/>
  <c r="A34"/>
  <c r="C33"/>
  <c r="B33"/>
  <c r="A33"/>
  <c r="F32"/>
  <c r="E32"/>
  <c r="D32"/>
  <c r="C32"/>
  <c r="B32"/>
  <c r="A32"/>
  <c r="F31"/>
  <c r="E31"/>
  <c r="D31"/>
  <c r="C31"/>
  <c r="B31"/>
  <c r="A31"/>
  <c r="C30"/>
  <c r="B30"/>
  <c r="A30"/>
  <c r="C29"/>
  <c r="A29"/>
  <c r="C28"/>
  <c r="A28"/>
  <c r="A27"/>
  <c r="A26"/>
  <c r="A25"/>
  <c r="A24"/>
  <c r="C23"/>
  <c r="A23"/>
  <c r="C22"/>
  <c r="A22"/>
  <c r="C21"/>
  <c r="A21"/>
  <c r="A20"/>
  <c r="A19"/>
  <c r="A18"/>
  <c r="A17"/>
  <c r="A16"/>
  <c r="A15"/>
  <c r="C11"/>
  <c r="B11"/>
  <c r="A11"/>
  <c r="A10"/>
  <c r="A9"/>
  <c r="B38" i="8"/>
  <c r="A37"/>
  <c r="A38"/>
  <c r="A36"/>
  <c r="C38"/>
  <c r="C37"/>
  <c r="C36"/>
  <c r="A10"/>
  <c r="A11"/>
  <c r="A9"/>
  <c r="A15"/>
  <c r="A17"/>
  <c r="A16"/>
  <c r="A19"/>
  <c r="A20"/>
  <c r="A18"/>
  <c r="A22"/>
  <c r="A23"/>
  <c r="A21"/>
  <c r="A29"/>
  <c r="A28"/>
  <c r="A27"/>
  <c r="A26"/>
  <c r="A25"/>
  <c r="A24"/>
  <c r="E32"/>
  <c r="F32"/>
  <c r="D32"/>
  <c r="C32"/>
  <c r="B32"/>
  <c r="A32"/>
  <c r="D31"/>
  <c r="E31"/>
  <c r="F31"/>
  <c r="C31"/>
  <c r="C30"/>
  <c r="B31"/>
  <c r="B30"/>
  <c r="A31"/>
  <c r="A30"/>
  <c r="H80" i="5"/>
  <c r="H79"/>
  <c r="H78"/>
  <c r="E25" i="6"/>
  <c r="H84" i="5"/>
  <c r="H83"/>
  <c r="H82"/>
  <c r="E26" i="6"/>
  <c r="E24"/>
  <c r="I80" i="5"/>
  <c r="I79"/>
  <c r="I78"/>
  <c r="F25" i="6"/>
  <c r="I84" i="5"/>
  <c r="I83"/>
  <c r="I82"/>
  <c r="F26" i="6"/>
  <c r="F24"/>
  <c r="H14" i="5"/>
  <c r="H13"/>
  <c r="H12"/>
  <c r="H11"/>
  <c r="E10" i="6"/>
  <c r="H19" i="5"/>
  <c r="H18"/>
  <c r="H17"/>
  <c r="H16"/>
  <c r="E11" i="6"/>
  <c r="H26" i="5"/>
  <c r="H23"/>
  <c r="E12" i="6"/>
  <c r="H36" i="5"/>
  <c r="H35"/>
  <c r="H34"/>
  <c r="H33"/>
  <c r="E14" i="6"/>
  <c r="H43" i="5"/>
  <c r="E15" i="6"/>
  <c r="E9"/>
  <c r="H50" i="5"/>
  <c r="H49"/>
  <c r="H48"/>
  <c r="H47"/>
  <c r="E17" i="6"/>
  <c r="E16"/>
  <c r="H69" i="5"/>
  <c r="H68"/>
  <c r="H72"/>
  <c r="H71"/>
  <c r="H75"/>
  <c r="H74"/>
  <c r="H63"/>
  <c r="E21" i="6"/>
  <c r="E28"/>
  <c r="E27"/>
  <c r="H98" i="5"/>
  <c r="H97"/>
  <c r="H96"/>
  <c r="H94"/>
  <c r="H93"/>
  <c r="H92"/>
  <c r="E30" i="6"/>
  <c r="E29"/>
  <c r="H106" i="5"/>
  <c r="H105"/>
  <c r="H104"/>
  <c r="H103"/>
  <c r="E32" i="6"/>
  <c r="E31"/>
  <c r="H111" i="5"/>
  <c r="H110"/>
  <c r="H109"/>
  <c r="E34" i="6"/>
  <c r="E33"/>
  <c r="E35"/>
  <c r="I14" i="5"/>
  <c r="I13"/>
  <c r="I12"/>
  <c r="I11"/>
  <c r="F10" i="6"/>
  <c r="I19" i="5"/>
  <c r="I18"/>
  <c r="I17"/>
  <c r="I16"/>
  <c r="F11" i="6"/>
  <c r="I26" i="5"/>
  <c r="I23"/>
  <c r="F12" i="6"/>
  <c r="I36" i="5"/>
  <c r="I35"/>
  <c r="I34"/>
  <c r="I33"/>
  <c r="F14" i="6"/>
  <c r="I43" i="5"/>
  <c r="F15" i="6"/>
  <c r="F9"/>
  <c r="I50" i="5"/>
  <c r="I49"/>
  <c r="I48"/>
  <c r="I47"/>
  <c r="F17" i="6"/>
  <c r="F16"/>
  <c r="I69" i="5"/>
  <c r="I68"/>
  <c r="I72"/>
  <c r="I71"/>
  <c r="I75"/>
  <c r="I74"/>
  <c r="I63"/>
  <c r="F21" i="6"/>
  <c r="F28"/>
  <c r="F27"/>
  <c r="I98" i="5"/>
  <c r="I97"/>
  <c r="I96"/>
  <c r="I94"/>
  <c r="I93"/>
  <c r="I92"/>
  <c r="F30" i="6"/>
  <c r="F29"/>
  <c r="I106" i="5"/>
  <c r="I105"/>
  <c r="I104"/>
  <c r="I103"/>
  <c r="F32" i="6"/>
  <c r="F31"/>
  <c r="I111" i="5"/>
  <c r="I110"/>
  <c r="I109"/>
  <c r="F34" i="6"/>
  <c r="F33"/>
  <c r="F35"/>
  <c r="A28"/>
  <c r="A27"/>
  <c r="C28"/>
  <c r="B28"/>
  <c r="C27"/>
  <c r="B27"/>
  <c r="A25"/>
  <c r="C24"/>
  <c r="B24"/>
  <c r="A24"/>
  <c r="E23"/>
  <c r="F23"/>
  <c r="A23"/>
  <c r="C21"/>
  <c r="B21"/>
  <c r="A21"/>
  <c r="H87" i="5"/>
  <c r="H86"/>
  <c r="I87"/>
  <c r="I86"/>
  <c r="G87"/>
  <c r="I77"/>
  <c r="I91"/>
  <c r="I108"/>
  <c r="I102"/>
  <c r="I46"/>
  <c r="I113"/>
  <c r="H77"/>
  <c r="H91"/>
  <c r="H108"/>
  <c r="H102"/>
  <c r="H46"/>
  <c r="H113"/>
  <c r="G86"/>
  <c r="G108"/>
  <c r="G102"/>
  <c r="G91"/>
  <c r="G77"/>
  <c r="G46"/>
  <c r="G113"/>
  <c r="C26" i="14"/>
  <c r="D26"/>
  <c r="E26"/>
  <c r="C12"/>
  <c r="C14"/>
  <c r="C11"/>
  <c r="C18"/>
  <c r="C21"/>
  <c r="C17"/>
  <c r="C10"/>
  <c r="D12"/>
  <c r="D14"/>
  <c r="D11"/>
  <c r="D18"/>
  <c r="D21"/>
  <c r="D17"/>
  <c r="D10"/>
  <c r="E12"/>
  <c r="E14"/>
  <c r="E11"/>
  <c r="E18"/>
  <c r="E21"/>
  <c r="E17"/>
  <c r="E10"/>
  <c r="C25"/>
  <c r="C33"/>
  <c r="D25"/>
  <c r="D28"/>
  <c r="D33"/>
  <c r="D24"/>
  <c r="D23"/>
  <c r="E25"/>
  <c r="E28"/>
  <c r="E33"/>
  <c r="E24"/>
  <c r="E23"/>
  <c r="C29"/>
  <c r="D29"/>
  <c r="E29"/>
  <c r="C31"/>
  <c r="D31"/>
  <c r="E31"/>
  <c r="D35"/>
  <c r="E35"/>
  <c r="G10" i="10"/>
  <c r="H10"/>
  <c r="F10"/>
  <c r="B11" i="8"/>
  <c r="C11"/>
  <c r="C21"/>
  <c r="C22"/>
  <c r="C23"/>
  <c r="C28"/>
  <c r="C29"/>
  <c r="A33"/>
  <c r="B33"/>
  <c r="C33"/>
  <c r="A34"/>
  <c r="B34"/>
  <c r="C34"/>
  <c r="A35"/>
  <c r="B35"/>
  <c r="C35"/>
  <c r="C60"/>
  <c r="B60"/>
  <c r="C59"/>
  <c r="B59"/>
  <c r="C64"/>
  <c r="B64"/>
  <c r="C63"/>
  <c r="B63"/>
  <c r="C62"/>
  <c r="B62"/>
  <c r="C61"/>
  <c r="B61"/>
  <c r="C43"/>
  <c r="B43"/>
  <c r="C42"/>
  <c r="B42"/>
  <c r="C41"/>
  <c r="B41"/>
  <c r="C56"/>
  <c r="B56"/>
  <c r="C55"/>
  <c r="B55"/>
  <c r="C54"/>
  <c r="B54"/>
  <c r="C45"/>
  <c r="B45"/>
  <c r="C44"/>
  <c r="B44"/>
  <c r="C58"/>
  <c r="B58"/>
  <c r="C57"/>
  <c r="B57"/>
  <c r="C68"/>
  <c r="B68"/>
  <c r="C67"/>
  <c r="B67"/>
  <c r="C51"/>
  <c r="B51"/>
  <c r="C50"/>
  <c r="B50"/>
  <c r="C49"/>
  <c r="B49"/>
  <c r="C48"/>
  <c r="B48"/>
  <c r="C47"/>
  <c r="B47"/>
  <c r="C46"/>
  <c r="B46"/>
  <c r="C40"/>
  <c r="B40"/>
  <c r="C39"/>
  <c r="B39"/>
  <c r="A60"/>
  <c r="A59"/>
  <c r="A64"/>
  <c r="A63"/>
  <c r="A62"/>
  <c r="A61"/>
  <c r="A43"/>
  <c r="A42"/>
  <c r="A41"/>
  <c r="A56"/>
  <c r="A55"/>
  <c r="A54"/>
  <c r="A45"/>
  <c r="A44"/>
  <c r="A58"/>
  <c r="A57"/>
  <c r="A68"/>
  <c r="A67"/>
  <c r="A51"/>
  <c r="A50"/>
  <c r="A49"/>
  <c r="A48"/>
  <c r="A47"/>
  <c r="A46"/>
  <c r="A40"/>
  <c r="A39"/>
  <c r="C34" i="6"/>
  <c r="B34"/>
  <c r="C33"/>
  <c r="B33"/>
  <c r="C32"/>
  <c r="B32"/>
  <c r="C31"/>
  <c r="B31"/>
  <c r="C30"/>
  <c r="B30"/>
  <c r="C29"/>
  <c r="B29"/>
  <c r="C26"/>
  <c r="B26"/>
  <c r="C19"/>
  <c r="B19"/>
  <c r="C18"/>
  <c r="B18"/>
  <c r="C17"/>
  <c r="B17"/>
  <c r="C16"/>
  <c r="B16"/>
  <c r="C15"/>
  <c r="B15"/>
  <c r="C14"/>
  <c r="B14"/>
  <c r="C12"/>
  <c r="B12"/>
  <c r="C11"/>
  <c r="B11"/>
  <c r="C10"/>
  <c r="B10"/>
  <c r="C9"/>
  <c r="B9"/>
  <c r="A34"/>
  <c r="A33"/>
  <c r="A32"/>
  <c r="A31"/>
  <c r="A30"/>
  <c r="A29"/>
  <c r="A26"/>
  <c r="A19"/>
  <c r="A18"/>
  <c r="A17"/>
  <c r="A16"/>
  <c r="A15"/>
  <c r="A14"/>
  <c r="A12"/>
  <c r="A11"/>
  <c r="A10"/>
  <c r="A9"/>
  <c r="I25" i="5"/>
  <c r="I24"/>
  <c r="G25"/>
  <c r="G24"/>
  <c r="H25"/>
  <c r="H24"/>
  <c r="D36" i="6"/>
  <c r="F36"/>
  <c r="E36"/>
</calcChain>
</file>

<file path=xl/sharedStrings.xml><?xml version="1.0" encoding="utf-8"?>
<sst xmlns="http://schemas.openxmlformats.org/spreadsheetml/2006/main" count="845" uniqueCount="306">
  <si>
    <t>Код главы</t>
  </si>
  <si>
    <t>Прочие доходы от оказания платных услуг (работ) получателями средств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</si>
  <si>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</si>
  <si>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</si>
  <si>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008</t>
  </si>
  <si>
    <t xml:space="preserve">                      Приложение № 1                                                                                                                                                                   </t>
  </si>
  <si>
    <t xml:space="preserve">Наименование </t>
  </si>
  <si>
    <t>Код вида (подвида) доходов</t>
  </si>
  <si>
    <t>Наименование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</si>
  <si>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</si>
  <si>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</si>
  <si>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</si>
  <si>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</si>
  <si>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</si>
  <si>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</si>
  <si>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</si>
  <si>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1 13 02995 10 0000 130</t>
  </si>
  <si>
    <t>Прочие доходы от компенсации затрат бюджетов сельских поселений</t>
  </si>
  <si>
    <t>1 14 02053 10 0000 410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</si>
  <si>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</si>
  <si>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</si>
  <si>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</si>
  <si>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</si>
  <si>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1 17 01050 10 0000 180</t>
  </si>
  <si>
    <t>1 17 05050 10 0000 180</t>
  </si>
  <si>
    <t>2 02 15001 10 0000 150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</si>
  <si>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</si>
  <si>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</si>
  <si>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2 02 19999 10 0000 150</t>
  </si>
  <si>
    <t>Прочие дотации бюджетам сельских поселений</t>
  </si>
  <si>
    <t>2 02 29999 10 0000 150</t>
  </si>
  <si>
    <t>Прочие субсидии бюджетам сельских поселений</t>
  </si>
  <si>
    <t>2 02 35930 10 0000 150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</si>
  <si>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</si>
  <si>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</si>
  <si>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2 02 49999 10 0000 150</t>
  </si>
  <si>
    <t>Прочие межбюджетные трансферты, передаваемые бюджетам сельских поселений</t>
  </si>
  <si>
    <t>2 07 05030 10 0000 150</t>
  </si>
  <si>
    <t>Прочие безвозмездные поступления в бюджеты сельских поселений</t>
  </si>
  <si>
    <t>015</t>
  </si>
  <si>
    <t>Министерство финансов Амурской области</t>
  </si>
  <si>
    <t>182</t>
  </si>
  <si>
    <t>Управление Федеральной налоговой службы по Амурской области</t>
  </si>
  <si>
    <t>1 01 02000 01 0000 110**</t>
  </si>
  <si>
    <t>Налог на доходы физических лиц</t>
  </si>
  <si>
    <t>1 05 02000 02 0000 110**</t>
  </si>
  <si>
    <t>Единый налог на вмененный доход для отдельных видов деятельности</t>
  </si>
  <si>
    <t>1 05 03000 01 0000 110**</t>
  </si>
  <si>
    <t>Единый сельскохозяйственный налог</t>
  </si>
  <si>
    <t>1 06 01000 00 0000 110**</t>
  </si>
  <si>
    <t>Налог на имущество физических лиц</t>
  </si>
  <si>
    <t>1 06 06000 00 0000 110**</t>
  </si>
  <si>
    <t>Земельный налог</t>
  </si>
  <si>
    <t>1 09 00000 00 0000 000**</t>
  </si>
  <si>
    <t>Задолженность и перерасчеты по отменненным налогам, сборам и иным обязательным платежам</t>
  </si>
  <si>
    <t>БЕЗВОЗМЕЗДНЫЕ ПОСТУПЛЕНИЯ</t>
  </si>
  <si>
    <t>012</t>
  </si>
  <si>
    <t>1 08 04020 01 0000 110*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</si>
  <si>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</si>
  <si>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1 16 07090 10 0000 140</t>
  </si>
  <si>
    <t>Прочие поступления от денежных взысканий (штрафов) и иных сумм в возмещении ущерба, зачисляемые в бюджеты сельских поселений</t>
  </si>
  <si>
    <t>2 00 00000 00 0000 000**</t>
  </si>
  <si>
    <t xml:space="preserve">Безвозмездные поступления </t>
  </si>
  <si>
    <t>Дотации бюджетам сельских поселений на выравнивание бюджетной обеспеченности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</si>
  <si>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</si>
  <si>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</si>
  <si>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2 02 39999 10 0000 150</t>
  </si>
  <si>
    <t>Прочие субвенции бюджетам сельских поселений</t>
  </si>
  <si>
    <t> 2 08 05000 10 0000 150</t>
  </si>
  <si>
    <t>МКУ "Финансовое управление администрации Селемджинского района Амурской области"</t>
  </si>
  <si>
    <t>* 1 000 – Сумма платежа (перерасчеты, недоимка и задолженность по соответствующему платежу, в том числе по отмененному)</t>
  </si>
  <si>
    <t>* 4 000 – Прочие поступления</t>
  </si>
  <si>
    <t>Код группы, подгруппы, статьи и вида источников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</si>
  <si>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</si>
  <si>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</si>
  <si>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</si>
  <si>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</si>
  <si>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 xml:space="preserve">                      Приложение № 2                                                                                                                                                                   </t>
  </si>
  <si>
    <t>плановый период</t>
  </si>
  <si>
    <t>2021 год</t>
  </si>
  <si>
    <t>2022 год</t>
  </si>
  <si>
    <t>Изменение остатков средств на счетах по учету средств местного бюджета в течение соответствующего финансового года</t>
  </si>
  <si>
    <t>Итого источников внутреннего финансирования дефицита бюджета сельсовета</t>
  </si>
  <si>
    <t>тыс. руб.</t>
  </si>
  <si>
    <t>Код бюджетной классификации Российской Федерации</t>
  </si>
  <si>
    <t>Наименование кода поступлений</t>
  </si>
  <si>
    <t>Плановый период</t>
  </si>
  <si>
    <t xml:space="preserve">1 00 00000 00 0000 000 </t>
  </si>
  <si>
    <t>НАЛОГОВЫЕ И НЕНАЛОГОВЫЕ ДОХОДЫ</t>
  </si>
  <si>
    <t>Налоговые доходы</t>
  </si>
  <si>
    <t xml:space="preserve">1 01 00000 00 0000 000 </t>
  </si>
  <si>
    <t>НАЛОГИ НА ПРИБЫЛЬ, ДОХОДЫ</t>
  </si>
  <si>
    <t xml:space="preserve">1 01 02000 01 0000 110 </t>
  </si>
  <si>
    <t xml:space="preserve">1 06 00000 00 0000 000 </t>
  </si>
  <si>
    <t>НАЛОГИ НА ИМУЩЕСТВО</t>
  </si>
  <si>
    <t xml:space="preserve">1 06 01000 00 0000 110 </t>
  </si>
  <si>
    <t xml:space="preserve">1 06 06000 00 0000 110 </t>
  </si>
  <si>
    <t xml:space="preserve">1 08 00000 00 0000 000 </t>
  </si>
  <si>
    <t>ГОСУДАРСТВЕННАЯ ПОШЛИНА</t>
  </si>
  <si>
    <t xml:space="preserve">1 08 04020 01 0000 110 </t>
  </si>
  <si>
    <t>Неналоговые доходы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</si>
  <si>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</si>
  <si>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</si>
  <si>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</si>
  <si>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 xml:space="preserve">2 00 00000 00 0000 000 </t>
  </si>
  <si>
    <t xml:space="preserve">2 02 16001 00 0000 150 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</si>
  <si>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</si>
  <si>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2 02 16001 10 0000 150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</si>
  <si>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</si>
  <si>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</si>
  <si>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ИТОГО ДОХОДОВ</t>
  </si>
  <si>
    <t>(тыс.руб.)</t>
  </si>
  <si>
    <t>Субвенции бюджетам субъектов Российской Федерации и муниципальных образований</t>
  </si>
  <si>
    <t xml:space="preserve">Субвенции бюджетам на государственную регистрацию актов гражданского состояния </t>
  </si>
  <si>
    <t>Субвенции бюджетам сельских поселений  на государственную регистрацию актов гражданского состояния</t>
  </si>
  <si>
    <t xml:space="preserve">Субвенции  бюджетам сельских поселений на осуществление   первичного  воинского  учета на территориях, где  отсутствуют  военные комиссариаты </t>
  </si>
  <si>
    <t>Безвозмездные поступления от других бюджетов бюджетной системы Российской Федерации</t>
  </si>
  <si>
    <t>2 02 00000 00 0000 000</t>
  </si>
  <si>
    <t>2 02 35000 00 0000 150</t>
  </si>
  <si>
    <t>2 02 35930 00 0000 150</t>
  </si>
  <si>
    <t>2 02 35118 00 0000 150</t>
  </si>
  <si>
    <t>Дотации бюджетам бюджетной системы РФ</t>
  </si>
  <si>
    <t>2 02 10000 00 0000 150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</si>
  <si>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</si>
  <si>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</si>
  <si>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</si>
  <si>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</si>
  <si>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</si>
  <si>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</si>
  <si>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</si>
  <si>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</si>
  <si>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</si>
  <si>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</si>
  <si>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</si>
  <si>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</si>
  <si>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</si>
  <si>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</si>
  <si>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Резервные фонды местных администраций</t>
  </si>
  <si>
    <t/>
  </si>
  <si>
    <t>Другие общегосударственные вопросы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</si>
  <si>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</si>
  <si>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</si>
  <si>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</si>
  <si>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</si>
  <si>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88 8 00 51180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</si>
  <si>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</si>
  <si>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</si>
  <si>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</si>
  <si>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</si>
  <si>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</si>
  <si>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</si>
  <si>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</si>
  <si>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Пенсия за выслугу лет муниципальным служащим поселения и лицам, замещающим муниципальные должности поселения</t>
  </si>
  <si>
    <t>Социальное обеспечение и иные выплаты населению</t>
  </si>
  <si>
    <t>Физическая культура и спорт</t>
  </si>
  <si>
    <t>Физическая 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</si>
  <si>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</si>
  <si>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</si>
  <si>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Всего</t>
  </si>
  <si>
    <t xml:space="preserve"> 2020 год </t>
  </si>
  <si>
    <t xml:space="preserve"> 2021 год </t>
  </si>
  <si>
    <t xml:space="preserve"> 2022 год </t>
  </si>
  <si>
    <t>Непрограммные расходы</t>
  </si>
  <si>
    <t>01</t>
  </si>
  <si>
    <t>02</t>
  </si>
  <si>
    <t>88.0.00.00000</t>
  </si>
  <si>
    <t>88.8.00.00000</t>
  </si>
  <si>
    <t>Глава муниципального образования</t>
  </si>
  <si>
    <t>88.8.00.80010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</si>
  <si>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</si>
  <si>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</t>
  </si>
  <si>
    <t>04</t>
  </si>
  <si>
    <t>06</t>
  </si>
  <si>
    <t>Непрограммные расходы на выполнение муниципальных полномочий</t>
  </si>
  <si>
    <t>11</t>
  </si>
  <si>
    <t>13</t>
  </si>
  <si>
    <r>
      <t xml:space="preserve">Обеспечение деятельности подведомственных учреждений по хозяйственному обслуживанию </t>
    </r>
    <r>
      <rPr>
        <i/>
        <sz val="11"/>
        <rFont val="Times New Roman"/>
        <family val="1"/>
        <charset val="204"/>
      </rPr>
      <t>(бухгалтерия)</t>
    </r>
  </si>
  <si>
    <t>03</t>
  </si>
  <si>
    <t>Обеспечение пожарной безопасности</t>
  </si>
  <si>
    <t>10</t>
  </si>
  <si>
    <t>05</t>
  </si>
  <si>
    <t>14</t>
  </si>
  <si>
    <t xml:space="preserve">Другие вопросы в области национальной безопасности и правоохранительной деятельности
</t>
  </si>
  <si>
    <t>Основное мероприятие 3 Выполнение мероприятий, исключающих возможность переброса огня при лесных на здания и сооружения (устройство защитных противопожарных полос, посадка лиственных насаждений, удаление в летний период сухой растительности и др.)</t>
  </si>
  <si>
    <t xml:space="preserve">Основное мероприятие 1 Выпуск буклетов, памяток, плакатов,  иной печатной продукции антитеррористической направленности          
</t>
  </si>
  <si>
    <t>01 0 00 00000</t>
  </si>
  <si>
    <t>02 0 00 00000</t>
  </si>
  <si>
    <t>03 0 00 00000</t>
  </si>
  <si>
    <t>04 0 00 00000</t>
  </si>
  <si>
    <t>88 8 00 80040</t>
  </si>
  <si>
    <t>Обеспечение деятельности подведомственных учреждений культуры</t>
  </si>
  <si>
    <t>Основное мероприятие 1 Участие в районных спартакиадах, соревнованиях, товарищеских встречах и турнирах и других мероприятиях</t>
  </si>
  <si>
    <t>08</t>
  </si>
  <si>
    <t>88 8 00 80050</t>
  </si>
  <si>
    <t xml:space="preserve"> Объем и распределение бюджетных ассигнований на финансовое обеспечение реализации муниципальных программ на 2020 год  и плановый период 2021 -2022 годы</t>
  </si>
  <si>
    <t>05 0 00 00000</t>
  </si>
  <si>
    <t>Межбюджетные трансферты, передаваемые в районный бюджет на исполнение переданных полномочий по осуществлению внешнего контроля</t>
  </si>
  <si>
    <t>Код администратора</t>
  </si>
  <si>
    <t>Код раздела и подраздела</t>
  </si>
  <si>
    <t>Код ЦС</t>
  </si>
  <si>
    <t>Код ВР</t>
  </si>
  <si>
    <t>1000;1001</t>
  </si>
  <si>
    <t>итого</t>
  </si>
  <si>
    <t xml:space="preserve">              Приложение № 3                                                                                                                                                                   </t>
  </si>
  <si>
    <t xml:space="preserve">Приложение № 5                                                                                                                                                               </t>
  </si>
  <si>
    <t xml:space="preserve">Приложение № 6                                                                                                                                                               </t>
  </si>
  <si>
    <t xml:space="preserve">Приложение № 7                                                                                                                                                               </t>
  </si>
  <si>
    <t xml:space="preserve">Приложение № 8                                                                                                                                                               </t>
  </si>
  <si>
    <t xml:space="preserve">Приложение № 9                                                                                                                                                               </t>
  </si>
  <si>
    <t>Социальная политика (Социальное обеспечение и иные выплаты населению)</t>
  </si>
  <si>
    <t>2023 год</t>
  </si>
  <si>
    <t>010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</si>
  <si>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</si>
  <si>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</t>
  </si>
  <si>
    <t>Управление Федерального казначейства по Амурской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</si>
  <si>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</si>
  <si>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</si>
  <si>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</si>
  <si>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</si>
  <si>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</si>
  <si>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</si>
  <si>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</si>
  <si>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</si>
  <si>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** Администрирование поступлений по всем статьям, подстатьям соответствующей статьи, подвидам доходов бюджетов осуществляется администратором, указанным в группировочном коде бюджетной классификации в пределах определенной законодательством Российской Фед</t>
  </si>
  <si>
    <r>
      <t xml:space="preserve">Перечень и коды главных администраторов доходов бюджета </t>
    </r>
    <r>
      <rPr>
        <b/>
        <i/>
        <sz val="12"/>
        <rFont val="Times New Roman"/>
        <family val="1"/>
        <charset val="204"/>
      </rPr>
      <t>Ивановского сельсовета</t>
    </r>
  </si>
  <si>
    <r>
      <t xml:space="preserve">Администрация </t>
    </r>
    <r>
      <rPr>
        <b/>
        <i/>
        <sz val="12"/>
        <rFont val="Times New Roman"/>
        <family val="1"/>
        <charset val="204"/>
      </rPr>
      <t>Ивановского сельсовета</t>
    </r>
  </si>
  <si>
    <t>011</t>
  </si>
  <si>
    <r>
      <t xml:space="preserve">Перечень и коды главных администраторов источников финансирования дефицита бюджета </t>
    </r>
    <r>
      <rPr>
        <b/>
        <i/>
        <sz val="12"/>
        <rFont val="Times New Roman"/>
        <family val="1"/>
        <charset val="204"/>
      </rPr>
      <t>Ивановского сельсовета</t>
    </r>
  </si>
  <si>
    <r>
      <t xml:space="preserve">Администрация </t>
    </r>
    <r>
      <rPr>
        <b/>
        <i/>
        <sz val="12"/>
        <rFont val="Times New Roman"/>
        <family val="1"/>
        <charset val="204"/>
      </rPr>
      <t>наименование Ивановского сельсовета</t>
    </r>
  </si>
  <si>
    <r>
      <t xml:space="preserve">Источники финансирования дефицита бюджета </t>
    </r>
    <r>
      <rPr>
        <b/>
        <i/>
        <sz val="12"/>
        <rFont val="Times New Roman"/>
        <family val="1"/>
        <charset val="204"/>
      </rPr>
      <t>Ивановского сельсовета</t>
    </r>
    <r>
      <rPr>
        <b/>
        <sz val="12"/>
        <rFont val="Times New Roman"/>
        <family val="1"/>
        <charset val="204"/>
      </rPr>
      <t xml:space="preserve"> на 2021 год и плановый период 2022 и 2023 годов 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</si>
  <si>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</si>
  <si>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ИНЫЕ МЕЖБЮДЖЕТНЫЕ ТРАНСФЕРТЫ</t>
  </si>
  <si>
    <t>Прочие межбюджетные трансферты, передаваемые бюджетам поселений</t>
  </si>
  <si>
    <r>
      <t xml:space="preserve">Распределение доходов бюджета по кодам классификации доходов </t>
    </r>
    <r>
      <rPr>
        <b/>
        <i/>
        <sz val="12"/>
        <rFont val="Times New Roman CYR"/>
        <family val="1"/>
        <charset val="204"/>
      </rPr>
      <t>Ивановского сельсовета</t>
    </r>
    <r>
      <rPr>
        <b/>
        <sz val="12"/>
        <rFont val="Times New Roman CYR"/>
        <family val="1"/>
        <charset val="204"/>
      </rPr>
      <t xml:space="preserve"> на 2021 год и плановый период  2022 и 2023 годов </t>
    </r>
  </si>
  <si>
    <r>
      <t xml:space="preserve">Распределение бюджетных ассигнований по разделам и подразделам  классификации расходов бюджета </t>
    </r>
    <r>
      <rPr>
        <b/>
        <i/>
        <sz val="12"/>
        <rFont val="Times New Roman"/>
        <family val="1"/>
        <charset val="204"/>
      </rPr>
      <t>Ивановского сельсовета</t>
    </r>
    <r>
      <rPr>
        <b/>
        <sz val="12"/>
        <rFont val="Times New Roman"/>
        <family val="1"/>
        <charset val="204"/>
      </rPr>
      <t xml:space="preserve"> на 2021 год и плановый период  2022 и 2023 годов </t>
    </r>
  </si>
  <si>
    <t xml:space="preserve"> 2023 год </t>
  </si>
  <si>
    <t xml:space="preserve"> Ведомственная структура расходов бюджета Ивановского сельсовета на 2021 год и плановый период  2022 и 2023 годов </t>
  </si>
  <si>
    <t>Администрация Ивановского сельсовета</t>
  </si>
  <si>
    <r>
  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</t>
    </r>
    <r>
      <rPr>
        <b/>
        <i/>
        <sz val="12"/>
        <rFont val="Times New Roman"/>
        <family val="1"/>
        <charset val="204"/>
      </rPr>
      <t>Ивановского сельсовета</t>
    </r>
    <r>
      <rPr>
        <b/>
        <sz val="12"/>
        <rFont val="Times New Roman"/>
        <family val="1"/>
        <charset val="204"/>
      </rPr>
      <t xml:space="preserve"> на 2021 год и плановый период  2022 и 2023 годов </t>
    </r>
  </si>
  <si>
    <r>
      <t xml:space="preserve">Объем и распределение бюджетных ассигнований бюджета </t>
    </r>
    <r>
      <rPr>
        <b/>
        <i/>
        <sz val="12"/>
        <rFont val="Times New Roman"/>
        <family val="1"/>
        <charset val="204"/>
      </rPr>
      <t>Ивановского сельсовета</t>
    </r>
    <r>
      <rPr>
        <b/>
        <sz val="12"/>
        <rFont val="Times New Roman"/>
        <family val="1"/>
        <charset val="204"/>
      </rPr>
      <t xml:space="preserve">, направляемых на исполнение публичных нормативных обязательств на 2021 год  и плановый период 2022 -2023 годы </t>
    </r>
  </si>
  <si>
    <t>88 8 00 87040</t>
  </si>
  <si>
    <t>88 8 00 10620</t>
  </si>
  <si>
    <t>00.0.00.00000</t>
  </si>
  <si>
    <t>10 6 02 59300</t>
  </si>
  <si>
    <t>88 8 00 80140</t>
  </si>
  <si>
    <t>Муниципальная программа "О мерах по противодействию терроризму и экстремизму на 2019-2021годы</t>
  </si>
  <si>
    <t>Муниципальная программа "Пожарная безопасность на  2019-2021 годы"</t>
  </si>
  <si>
    <t>08 0 00 00000</t>
  </si>
  <si>
    <t>08 1 00 00000</t>
  </si>
  <si>
    <t>08 1 01 10190</t>
  </si>
  <si>
    <t>01 0 01 10190</t>
  </si>
  <si>
    <t>Муниципальная программа "Комплексное развитие систем коммунальной инфраструктуры Ивановского сельского поселения Селемджинского района на 2012-2020гг"</t>
  </si>
  <si>
    <t>Муниципальная программа "Благоустройство на территории Ивановского сельсовета  2019-2021 годы"</t>
  </si>
  <si>
    <t>Основное мероприятие 1 Реформирование и модернизация коммунальной инфрастуктуры Ивановского сельсовета</t>
  </si>
  <si>
    <t>05 1 01 10195</t>
  </si>
  <si>
    <t>06 1 01 10196</t>
  </si>
  <si>
    <t>06 0 00 00000</t>
  </si>
  <si>
    <t>Коммунальное хозяйство</t>
  </si>
  <si>
    <t xml:space="preserve">Другие вопросы в области национальной экономики
</t>
  </si>
  <si>
    <t>040</t>
  </si>
  <si>
    <t>12</t>
  </si>
  <si>
    <t>Муниципальная программа "Обеспечение безопасности дорожного движения на территории с. Ивановское на 2020-2022годы"</t>
  </si>
  <si>
    <t>02 1 01 10192</t>
  </si>
  <si>
    <t>Основное мероприятие 1 Обеспечение безопасности дорожного движения</t>
  </si>
  <si>
    <t>Муниципальная программа "Энергосбережение и повышение энергетической эффективности в с. Ивановское  на 2019-2020годы"</t>
  </si>
  <si>
    <t>03 1 01 10193</t>
  </si>
  <si>
    <t>Основное мероприятие 1 Комплексное энергосбережение на территории Ивановского сельсовета</t>
  </si>
  <si>
    <t>Муниципальная программа "Развитие улично-дорожной сети с. Ивановское на 2019-2021 годы"</t>
  </si>
  <si>
    <t>Основное мероприятие 1 Развитие улично-дорожной сети Ивановского сельсовета</t>
  </si>
  <si>
    <t>04 1 01 10194</t>
  </si>
  <si>
    <t>Другие вопросы в области охраны окружающей среды</t>
  </si>
  <si>
    <t>Муниципальная программа "Охрана земель на территории Ивановского сельсовета  2019-2021 годы"</t>
  </si>
  <si>
    <t>07 1 01 10197</t>
  </si>
  <si>
    <t>07 0 00 00000</t>
  </si>
  <si>
    <t>Муниципальная программа "Развитие и сохранение культуры Ивановского сельсовета на 2019-2021 гг"</t>
  </si>
  <si>
    <t>10 0 00 00000</t>
  </si>
  <si>
    <t>10 1 01 S7110</t>
  </si>
  <si>
    <t>88 8 00 80120</t>
  </si>
  <si>
    <t>05 0 01 10190</t>
  </si>
  <si>
    <t>Муниципальная программа "Развитие физической культуры, спорта и туризма в с. Ивановское Селемджинского района на 2019-2021 годы"</t>
  </si>
  <si>
    <t>Национальная экономика</t>
  </si>
  <si>
    <t xml:space="preserve"> Охрана окружающей среды</t>
  </si>
  <si>
    <t>Основное мероприятие 1 Комплексное благоустройство территории Ивановского сельсовета</t>
  </si>
  <si>
    <t>Основное мероприятие 1 Охрана земель на территории Ивановского сельсовета</t>
  </si>
  <si>
    <t>0</t>
  </si>
  <si>
    <t>88 8 00 80141</t>
  </si>
  <si>
    <t>Основное мероприятие 1 Развитие и сохранение культуры Ивановского сельсовета</t>
  </si>
  <si>
    <t>2 02 40000 00 0000 150</t>
  </si>
  <si>
    <r>
      <t xml:space="preserve">к решению </t>
    </r>
    <r>
      <rPr>
        <i/>
        <sz val="12"/>
        <rFont val="Times New Roman"/>
        <family val="1"/>
        <charset val="204"/>
      </rPr>
      <t>Ивановского сельсовета</t>
    </r>
    <r>
      <rPr>
        <sz val="12"/>
        <rFont val="Times New Roman"/>
        <family val="1"/>
        <charset val="204"/>
      </rPr>
      <t xml:space="preserve">  «О бюджете Ивановского сельсовета на 2021 год и плановый период 2022-2023гг»  от  29.12.2020 года №38/19                                                                                                                             </t>
    </r>
  </si>
  <si>
    <t xml:space="preserve">к решению Ивановского сельсовета  «О бюджете Ивановского сельсовета на 2021 год и плановый период 2022-2023гг»  от  29.12.2020 года №38/19                                                                                                                              </t>
  </si>
  <si>
    <t xml:space="preserve">к решению Ивановского сельсовета  «О бюджете Ивановского сельсовета на 2021 год и плановый период 2022-2023гг»  от  29.12.2020 года №38/19                                                                                                                             </t>
  </si>
  <si>
    <t xml:space="preserve">к решению Ивановского сельсовета  «О бюджете Ивановского сельсовета на 2021 год и плановый период 2022-2023гг»  от  29.12.2020 года №38/19  </t>
  </si>
  <si>
    <t xml:space="preserve">Приложение № 4 </t>
  </si>
  <si>
    <t xml:space="preserve">к решению Ивановского сельсовета  «О бюджете Ивановского сельсовета на 2021 год и плановый период 2022-2023гг»  от  29.12.2020 года №38/19 </t>
  </si>
  <si>
    <t xml:space="preserve">к решению Ивановского сельсовета  «О бюджете Ивановского сельсовета на 2021 год и плановый период 2022-2023гг»  от  29.12.2020 года №38/19                                                                                                                                       </t>
  </si>
  <si>
    <t xml:space="preserve">к решению Ивановского сельсовета  «О бюджете Ивановского сельсовета на 2021 год и плановый период 2022-2023гг»  от  29.12.2020 года №38/19                                                                                                                                     </t>
  </si>
  <si>
    <t>Дорожное хозяйство (дорожные фонды)</t>
  </si>
  <si>
    <t>Основное мероприятие 1 содержание дорог в границах поселения</t>
  </si>
  <si>
    <t>09</t>
  </si>
  <si>
    <t>07</t>
  </si>
  <si>
    <t>88 8 00 80100</t>
  </si>
  <si>
    <t>Обеспечение деятельности избирательной комиссии</t>
  </si>
  <si>
    <t>Проведение выборов и референдумов</t>
  </si>
  <si>
    <t>88 8 00 80180</t>
  </si>
  <si>
    <t xml:space="preserve">88 8 00 80180 </t>
  </si>
  <si>
    <t>88 0 00 00000</t>
  </si>
</sst>
</file>

<file path=xl/styles.xml><?xml version="1.0" encoding="utf-8"?>
<styleSheet xmlns="http://schemas.openxmlformats.org/spreadsheetml/2006/main">
  <numFmts count="4">
    <numFmt numFmtId="164" formatCode="000000"/>
    <numFmt numFmtId="165" formatCode="?"/>
    <numFmt numFmtId="166" formatCode="#,##0.00000"/>
    <numFmt numFmtId="167" formatCode="0.00000"/>
  </numFmts>
  <fonts count="47">
    <font>
      <sz val="8"/>
      <name val="Arial Cyr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4"/>
      <name val="Times New Roman CYR"/>
      <family val="1"/>
      <charset val="204"/>
    </font>
    <font>
      <sz val="12"/>
      <color indexed="0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color indexed="8"/>
      <name val="Calibri"/>
      <family val="2"/>
    </font>
    <font>
      <sz val="11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color indexed="8"/>
      <name val="Calibri"/>
      <family val="2"/>
    </font>
    <font>
      <b/>
      <sz val="11"/>
      <color indexed="0"/>
      <name val="Times New Roman"/>
      <family val="1"/>
      <charset val="204"/>
    </font>
    <font>
      <sz val="11"/>
      <color indexed="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indexed="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b/>
      <sz val="11"/>
      <color indexed="56"/>
      <name val="Times New Roman"/>
      <family val="1"/>
      <charset val="204"/>
    </font>
    <font>
      <sz val="16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sz val="8"/>
      <name val="Arial Cyr"/>
      <charset val="204"/>
    </font>
    <font>
      <i/>
      <sz val="8"/>
      <color indexed="10"/>
      <name val="Times New Roman CYR"/>
      <charset val="204"/>
    </font>
    <font>
      <sz val="10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color indexed="60"/>
      <name val="Times New Roman"/>
      <family val="1"/>
      <charset val="204"/>
    </font>
    <font>
      <b/>
      <sz val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0" fontId="38" fillId="0" borderId="0"/>
    <xf numFmtId="0" fontId="12" fillId="0" borderId="0"/>
    <xf numFmtId="0" fontId="6" fillId="0" borderId="0"/>
    <xf numFmtId="0" fontId="16" fillId="0" borderId="0"/>
    <xf numFmtId="0" fontId="6" fillId="2" borderId="1" applyNumberFormat="0" applyFont="0" applyAlignment="0" applyProtection="0"/>
  </cellStyleXfs>
  <cellXfs count="267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49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/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1" fillId="0" borderId="2" xfId="0" applyFont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8" fillId="0" borderId="0" xfId="1" applyFont="1" applyAlignment="1"/>
    <xf numFmtId="0" fontId="7" fillId="0" borderId="0" xfId="1" applyFont="1" applyAlignment="1">
      <alignment horizontal="center"/>
    </xf>
    <xf numFmtId="0" fontId="0" fillId="0" borderId="0" xfId="0" applyFont="1"/>
    <xf numFmtId="0" fontId="14" fillId="0" borderId="2" xfId="4" applyFont="1" applyBorder="1" applyAlignment="1">
      <alignment horizontal="center" vertical="center" wrapText="1"/>
    </xf>
    <xf numFmtId="0" fontId="15" fillId="0" borderId="2" xfId="4" applyFont="1" applyBorder="1" applyAlignment="1">
      <alignment horizontal="left" vertical="center" wrapText="1"/>
    </xf>
    <xf numFmtId="0" fontId="2" fillId="0" borderId="0" xfId="1" applyFont="1" applyAlignment="1">
      <alignment horizontal="right"/>
    </xf>
    <xf numFmtId="0" fontId="16" fillId="0" borderId="0" xfId="5" applyAlignment="1"/>
    <xf numFmtId="0" fontId="16" fillId="0" borderId="0" xfId="5"/>
    <xf numFmtId="0" fontId="17" fillId="0" borderId="0" xfId="5" applyFont="1" applyAlignment="1">
      <alignment horizontal="right"/>
    </xf>
    <xf numFmtId="4" fontId="16" fillId="0" borderId="0" xfId="5" applyNumberFormat="1"/>
    <xf numFmtId="0" fontId="8" fillId="0" borderId="0" xfId="5" applyFont="1" applyAlignment="1">
      <alignment horizontal="left"/>
    </xf>
    <xf numFmtId="0" fontId="19" fillId="0" borderId="0" xfId="5" applyFont="1" applyAlignment="1">
      <alignment horizontal="right"/>
    </xf>
    <xf numFmtId="0" fontId="21" fillId="0" borderId="0" xfId="5" applyFont="1"/>
    <xf numFmtId="49" fontId="26" fillId="4" borderId="2" xfId="5" applyNumberFormat="1" applyFont="1" applyFill="1" applyBorder="1" applyAlignment="1">
      <alignment horizontal="center" vertical="center" wrapText="1"/>
    </xf>
    <xf numFmtId="165" fontId="26" fillId="4" borderId="2" xfId="5" applyNumberFormat="1" applyFont="1" applyFill="1" applyBorder="1" applyAlignment="1">
      <alignment horizontal="justify" vertical="center" wrapText="1"/>
    </xf>
    <xf numFmtId="49" fontId="27" fillId="0" borderId="2" xfId="5" applyNumberFormat="1" applyFont="1" applyFill="1" applyBorder="1" applyAlignment="1">
      <alignment horizontal="center" vertical="center" wrapText="1"/>
    </xf>
    <xf numFmtId="165" fontId="28" fillId="0" borderId="2" xfId="5" applyNumberFormat="1" applyFont="1" applyFill="1" applyBorder="1" applyAlignment="1">
      <alignment horizontal="justify" vertical="center" wrapText="1"/>
    </xf>
    <xf numFmtId="49" fontId="26" fillId="0" borderId="2" xfId="5" applyNumberFormat="1" applyFont="1" applyFill="1" applyBorder="1" applyAlignment="1">
      <alignment horizontal="center" vertical="center" wrapText="1"/>
    </xf>
    <xf numFmtId="165" fontId="26" fillId="0" borderId="2" xfId="5" applyNumberFormat="1" applyFont="1" applyFill="1" applyBorder="1" applyAlignment="1">
      <alignment horizontal="justify" vertical="center" wrapText="1"/>
    </xf>
    <xf numFmtId="165" fontId="27" fillId="0" borderId="2" xfId="5" applyNumberFormat="1" applyFont="1" applyFill="1" applyBorder="1" applyAlignment="1">
      <alignment horizontal="justify" vertical="center" wrapText="1"/>
    </xf>
    <xf numFmtId="165" fontId="26" fillId="4" borderId="2" xfId="5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28" fillId="3" borderId="2" xfId="0" applyFont="1" applyFill="1" applyBorder="1" applyAlignment="1">
      <alignment horizontal="left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165" fontId="29" fillId="0" borderId="2" xfId="0" applyNumberFormat="1" applyFont="1" applyFill="1" applyBorder="1" applyAlignment="1">
      <alignment horizontal="justify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165" fontId="27" fillId="0" borderId="2" xfId="0" applyNumberFormat="1" applyFont="1" applyFill="1" applyBorder="1" applyAlignment="1">
      <alignment horizontal="justify" vertical="center" wrapText="1"/>
    </xf>
    <xf numFmtId="49" fontId="30" fillId="0" borderId="2" xfId="0" applyNumberFormat="1" applyFont="1" applyBorder="1" applyAlignment="1">
      <alignment horizontal="left" vertical="center" wrapText="1"/>
    </xf>
    <xf numFmtId="49" fontId="22" fillId="0" borderId="2" xfId="0" applyNumberFormat="1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49" fontId="31" fillId="0" borderId="3" xfId="5" applyNumberFormat="1" applyFont="1" applyFill="1" applyBorder="1" applyAlignment="1">
      <alignment horizontal="center" vertical="center" wrapText="1"/>
    </xf>
    <xf numFmtId="165" fontId="32" fillId="0" borderId="3" xfId="5" applyNumberFormat="1" applyFont="1" applyFill="1" applyBorder="1" applyAlignment="1">
      <alignment horizontal="justify" vertical="center" wrapText="1"/>
    </xf>
    <xf numFmtId="49" fontId="28" fillId="3" borderId="2" xfId="0" applyNumberFormat="1" applyFont="1" applyFill="1" applyBorder="1" applyAlignment="1">
      <alignment horizontal="center" vertical="center" wrapText="1"/>
    </xf>
    <xf numFmtId="49" fontId="30" fillId="3" borderId="2" xfId="0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1" fontId="34" fillId="5" borderId="2" xfId="0" applyNumberFormat="1" applyFont="1" applyFill="1" applyBorder="1" applyAlignment="1" applyProtection="1">
      <alignment horizontal="center" vertical="center" wrapText="1"/>
    </xf>
    <xf numFmtId="1" fontId="27" fillId="6" borderId="2" xfId="5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166" fontId="23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6" fontId="34" fillId="0" borderId="0" xfId="0" applyNumberFormat="1" applyFont="1" applyFill="1" applyBorder="1" applyAlignment="1" applyProtection="1">
      <alignment horizontal="center" vertical="center" wrapText="1"/>
    </xf>
    <xf numFmtId="166" fontId="27" fillId="0" borderId="0" xfId="5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 applyProtection="1">
      <alignment horizontal="center" vertical="center" wrapText="1"/>
    </xf>
    <xf numFmtId="166" fontId="28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34" fillId="5" borderId="2" xfId="0" applyNumberFormat="1" applyFont="1" applyFill="1" applyBorder="1" applyAlignment="1" applyProtection="1">
      <alignment horizontal="center" vertical="center" wrapText="1"/>
    </xf>
    <xf numFmtId="49" fontId="27" fillId="6" borderId="2" xfId="5" applyNumberFormat="1" applyFont="1" applyFill="1" applyBorder="1" applyAlignment="1">
      <alignment horizontal="center" vertical="center" wrapText="1"/>
    </xf>
    <xf numFmtId="49" fontId="22" fillId="7" borderId="2" xfId="0" applyNumberFormat="1" applyFont="1" applyFill="1" applyBorder="1" applyAlignment="1" applyProtection="1">
      <alignment horizontal="center" vertical="center" wrapText="1"/>
    </xf>
    <xf numFmtId="1" fontId="22" fillId="7" borderId="2" xfId="0" applyNumberFormat="1" applyFont="1" applyFill="1" applyBorder="1" applyAlignment="1" applyProtection="1">
      <alignment horizontal="center" vertical="center" wrapText="1"/>
    </xf>
    <xf numFmtId="49" fontId="30" fillId="8" borderId="2" xfId="0" applyNumberFormat="1" applyFont="1" applyFill="1" applyBorder="1" applyAlignment="1" applyProtection="1">
      <alignment horizontal="center" vertical="center" wrapText="1"/>
    </xf>
    <xf numFmtId="1" fontId="30" fillId="8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49" fontId="5" fillId="9" borderId="2" xfId="0" applyNumberFormat="1" applyFont="1" applyFill="1" applyBorder="1" applyAlignment="1">
      <alignment horizontal="center" vertical="center"/>
    </xf>
    <xf numFmtId="49" fontId="9" fillId="10" borderId="2" xfId="0" applyNumberFormat="1" applyFont="1" applyFill="1" applyBorder="1" applyAlignment="1">
      <alignment horizontal="center" vertical="center"/>
    </xf>
    <xf numFmtId="0" fontId="9" fillId="10" borderId="2" xfId="0" applyNumberFormat="1" applyFont="1" applyFill="1" applyBorder="1" applyAlignment="1" applyProtection="1">
      <alignment horizontal="center" vertical="center"/>
    </xf>
    <xf numFmtId="49" fontId="9" fillId="10" borderId="2" xfId="0" applyNumberFormat="1" applyFont="1" applyFill="1" applyBorder="1" applyAlignment="1" applyProtection="1">
      <alignment horizontal="center" vertical="center"/>
    </xf>
    <xf numFmtId="49" fontId="35" fillId="11" borderId="2" xfId="0" applyNumberFormat="1" applyFont="1" applyFill="1" applyBorder="1" applyAlignment="1">
      <alignment horizontal="center" vertical="center"/>
    </xf>
    <xf numFmtId="0" fontId="35" fillId="11" borderId="2" xfId="0" applyNumberFormat="1" applyFont="1" applyFill="1" applyBorder="1" applyAlignment="1" applyProtection="1">
      <alignment horizontal="center" vertical="center"/>
    </xf>
    <xf numFmtId="49" fontId="35" fillId="11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49" fontId="9" fillId="12" borderId="2" xfId="0" applyNumberFormat="1" applyFont="1" applyFill="1" applyBorder="1" applyAlignment="1">
      <alignment horizontal="center" vertical="center"/>
    </xf>
    <xf numFmtId="49" fontId="9" fillId="12" borderId="2" xfId="0" applyNumberFormat="1" applyFont="1" applyFill="1" applyBorder="1" applyAlignment="1">
      <alignment horizontal="center" vertical="center" wrapText="1"/>
    </xf>
    <xf numFmtId="49" fontId="9" fillId="12" borderId="2" xfId="0" applyNumberFormat="1" applyFont="1" applyFill="1" applyBorder="1" applyAlignment="1" applyProtection="1">
      <alignment horizontal="center" vertical="center"/>
    </xf>
    <xf numFmtId="49" fontId="36" fillId="0" borderId="2" xfId="0" applyNumberFormat="1" applyFont="1" applyFill="1" applyBorder="1" applyAlignment="1">
      <alignment horizontal="center" vertical="center"/>
    </xf>
    <xf numFmtId="49" fontId="36" fillId="0" borderId="2" xfId="0" applyNumberFormat="1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 applyProtection="1">
      <alignment horizontal="center" vertical="center"/>
    </xf>
    <xf numFmtId="1" fontId="30" fillId="8" borderId="2" xfId="0" applyNumberFormat="1" applyFont="1" applyFill="1" applyBorder="1" applyAlignment="1" applyProtection="1">
      <alignment vertical="top" wrapText="1"/>
    </xf>
    <xf numFmtId="49" fontId="9" fillId="0" borderId="2" xfId="0" applyNumberFormat="1" applyFont="1" applyFill="1" applyBorder="1" applyAlignment="1" applyProtection="1">
      <alignment vertical="top" wrapText="1"/>
    </xf>
    <xf numFmtId="0" fontId="35" fillId="11" borderId="2" xfId="0" applyNumberFormat="1" applyFont="1" applyFill="1" applyBorder="1" applyAlignment="1" applyProtection="1">
      <alignment vertical="top" wrapText="1"/>
    </xf>
    <xf numFmtId="0" fontId="9" fillId="10" borderId="2" xfId="0" applyNumberFormat="1" applyFont="1" applyFill="1" applyBorder="1" applyAlignment="1" applyProtection="1">
      <alignment vertical="top" wrapText="1"/>
    </xf>
    <xf numFmtId="1" fontId="34" fillId="5" borderId="2" xfId="0" applyNumberFormat="1" applyFont="1" applyFill="1" applyBorder="1" applyAlignment="1" applyProtection="1">
      <alignment vertical="top" wrapText="1"/>
    </xf>
    <xf numFmtId="1" fontId="27" fillId="6" borderId="2" xfId="5" applyNumberFormat="1" applyFont="1" applyFill="1" applyBorder="1" applyAlignment="1">
      <alignment vertical="top" wrapText="1"/>
    </xf>
    <xf numFmtId="1" fontId="22" fillId="7" borderId="2" xfId="0" applyNumberFormat="1" applyFont="1" applyFill="1" applyBorder="1" applyAlignment="1" applyProtection="1">
      <alignment vertical="top" wrapText="1"/>
    </xf>
    <xf numFmtId="49" fontId="9" fillId="12" borderId="2" xfId="0" applyNumberFormat="1" applyFont="1" applyFill="1" applyBorder="1" applyAlignment="1">
      <alignment vertical="top" wrapText="1"/>
    </xf>
    <xf numFmtId="49" fontId="36" fillId="0" borderId="2" xfId="0" applyNumberFormat="1" applyFont="1" applyFill="1" applyBorder="1" applyAlignment="1">
      <alignment vertical="top" wrapText="1"/>
    </xf>
    <xf numFmtId="49" fontId="5" fillId="9" borderId="2" xfId="0" applyNumberFormat="1" applyFont="1" applyFill="1" applyBorder="1" applyAlignment="1">
      <alignment vertical="top"/>
    </xf>
    <xf numFmtId="49" fontId="37" fillId="13" borderId="2" xfId="0" applyNumberFormat="1" applyFont="1" applyFill="1" applyBorder="1" applyAlignment="1">
      <alignment vertical="top" wrapText="1"/>
    </xf>
    <xf numFmtId="49" fontId="37" fillId="13" borderId="2" xfId="0" applyNumberFormat="1" applyFont="1" applyFill="1" applyBorder="1" applyAlignment="1">
      <alignment horizontal="center" vertical="center"/>
    </xf>
    <xf numFmtId="49" fontId="37" fillId="13" borderId="2" xfId="0" applyNumberFormat="1" applyFont="1" applyFill="1" applyBorder="1" applyAlignment="1">
      <alignment horizontal="center" vertical="center" wrapText="1"/>
    </xf>
    <xf numFmtId="49" fontId="37" fillId="13" borderId="2" xfId="0" applyNumberFormat="1" applyFont="1" applyFill="1" applyBorder="1" applyAlignment="1" applyProtection="1">
      <alignment horizontal="center" vertical="center"/>
    </xf>
    <xf numFmtId="4" fontId="0" fillId="0" borderId="0" xfId="0" applyNumberFormat="1" applyFill="1" applyBorder="1"/>
    <xf numFmtId="4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1" fontId="2" fillId="0" borderId="0" xfId="0" applyNumberFormat="1" applyFont="1" applyFill="1" applyAlignment="1">
      <alignment horizontal="right" vertical="center"/>
    </xf>
    <xf numFmtId="1" fontId="9" fillId="0" borderId="2" xfId="0" applyNumberFormat="1" applyFont="1" applyFill="1" applyBorder="1" applyAlignment="1" applyProtection="1">
      <alignment horizontal="left" vertical="center"/>
    </xf>
    <xf numFmtId="1" fontId="9" fillId="0" borderId="2" xfId="0" applyNumberFormat="1" applyFont="1" applyFill="1" applyBorder="1" applyAlignment="1" applyProtection="1">
      <alignment vertical="top" wrapText="1"/>
    </xf>
    <xf numFmtId="1" fontId="35" fillId="11" borderId="2" xfId="0" applyNumberFormat="1" applyFont="1" applyFill="1" applyBorder="1" applyAlignment="1" applyProtection="1">
      <alignment vertical="top" wrapText="1"/>
    </xf>
    <xf numFmtId="1" fontId="9" fillId="12" borderId="2" xfId="0" applyNumberFormat="1" applyFont="1" applyFill="1" applyBorder="1" applyAlignment="1">
      <alignment vertical="top" wrapText="1"/>
    </xf>
    <xf numFmtId="1" fontId="36" fillId="0" borderId="2" xfId="0" applyNumberFormat="1" applyFont="1" applyFill="1" applyBorder="1" applyAlignment="1">
      <alignment vertical="top" wrapText="1"/>
    </xf>
    <xf numFmtId="1" fontId="5" fillId="9" borderId="2" xfId="0" applyNumberFormat="1" applyFont="1" applyFill="1" applyBorder="1" applyAlignment="1">
      <alignment vertical="top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Alignment="1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0" xfId="0" applyFont="1"/>
    <xf numFmtId="0" fontId="4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33" fillId="0" borderId="0" xfId="0" applyFont="1" applyFill="1" applyAlignment="1">
      <alignment horizontal="center" vertical="center"/>
    </xf>
    <xf numFmtId="0" fontId="39" fillId="0" borderId="0" xfId="5" applyFont="1" applyAlignment="1">
      <alignment horizontal="right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39" fillId="0" borderId="0" xfId="5" applyFont="1" applyAlignment="1">
      <alignment horizontal="left"/>
    </xf>
    <xf numFmtId="0" fontId="4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5" fillId="0" borderId="0" xfId="1" applyFont="1" applyBorder="1" applyAlignment="1"/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vertical="justify" wrapText="1"/>
    </xf>
    <xf numFmtId="0" fontId="4" fillId="0" borderId="0" xfId="1" applyFont="1" applyBorder="1" applyAlignment="1">
      <alignment vertical="justify" wrapText="1"/>
    </xf>
    <xf numFmtId="0" fontId="11" fillId="0" borderId="2" xfId="4" applyFont="1" applyBorder="1" applyAlignment="1">
      <alignment horizontal="left" wrapText="1"/>
    </xf>
    <xf numFmtId="167" fontId="26" fillId="4" borderId="2" xfId="5" applyNumberFormat="1" applyFont="1" applyFill="1" applyBorder="1" applyAlignment="1">
      <alignment horizontal="right" wrapText="1"/>
    </xf>
    <xf numFmtId="167" fontId="28" fillId="0" borderId="2" xfId="5" applyNumberFormat="1" applyFont="1" applyFill="1" applyBorder="1" applyAlignment="1">
      <alignment horizontal="right" wrapText="1"/>
    </xf>
    <xf numFmtId="167" fontId="26" fillId="0" borderId="2" xfId="5" applyNumberFormat="1" applyFont="1" applyFill="1" applyBorder="1" applyAlignment="1">
      <alignment horizontal="right" wrapText="1"/>
    </xf>
    <xf numFmtId="167" fontId="27" fillId="0" borderId="2" xfId="5" applyNumberFormat="1" applyFont="1" applyFill="1" applyBorder="1" applyAlignment="1">
      <alignment horizontal="right" wrapText="1"/>
    </xf>
    <xf numFmtId="167" fontId="9" fillId="3" borderId="2" xfId="0" applyNumberFormat="1" applyFont="1" applyFill="1" applyBorder="1" applyAlignment="1">
      <alignment vertical="center"/>
    </xf>
    <xf numFmtId="167" fontId="28" fillId="3" borderId="2" xfId="0" applyNumberFormat="1" applyFont="1" applyFill="1" applyBorder="1" applyAlignment="1">
      <alignment vertical="center" wrapText="1"/>
    </xf>
    <xf numFmtId="167" fontId="30" fillId="3" borderId="2" xfId="0" applyNumberFormat="1" applyFont="1" applyFill="1" applyBorder="1" applyAlignment="1">
      <alignment vertical="center" wrapText="1"/>
    </xf>
    <xf numFmtId="167" fontId="22" fillId="3" borderId="2" xfId="0" applyNumberFormat="1" applyFont="1" applyFill="1" applyBorder="1" applyAlignment="1">
      <alignment vertical="center" wrapText="1"/>
    </xf>
    <xf numFmtId="167" fontId="22" fillId="0" borderId="2" xfId="0" applyNumberFormat="1" applyFont="1" applyBorder="1" applyAlignment="1">
      <alignment vertical="center"/>
    </xf>
    <xf numFmtId="0" fontId="28" fillId="0" borderId="2" xfId="1" applyFont="1" applyBorder="1" applyAlignment="1">
      <alignment horizontal="center"/>
    </xf>
    <xf numFmtId="49" fontId="44" fillId="0" borderId="2" xfId="1" applyNumberFormat="1" applyFont="1" applyBorder="1" applyAlignment="1">
      <alignment horizontal="center" vertical="justify" wrapText="1"/>
    </xf>
    <xf numFmtId="167" fontId="10" fillId="0" borderId="2" xfId="1" applyNumberFormat="1" applyFont="1" applyBorder="1" applyAlignment="1">
      <alignment horizontal="right"/>
    </xf>
    <xf numFmtId="0" fontId="22" fillId="0" borderId="2" xfId="1" applyFont="1" applyBorder="1" applyAlignment="1">
      <alignment horizontal="center"/>
    </xf>
    <xf numFmtId="49" fontId="22" fillId="0" borderId="2" xfId="1" applyNumberFormat="1" applyFont="1" applyBorder="1" applyAlignment="1">
      <alignment horizontal="center" vertical="justify" wrapText="1"/>
    </xf>
    <xf numFmtId="167" fontId="22" fillId="0" borderId="2" xfId="1" applyNumberFormat="1" applyFont="1" applyBorder="1" applyAlignment="1">
      <alignment horizontal="right"/>
    </xf>
    <xf numFmtId="167" fontId="32" fillId="0" borderId="3" xfId="5" applyNumberFormat="1" applyFont="1" applyFill="1" applyBorder="1" applyAlignment="1">
      <alignment horizontal="right" wrapText="1"/>
    </xf>
    <xf numFmtId="166" fontId="35" fillId="11" borderId="2" xfId="0" applyNumberFormat="1" applyFont="1" applyFill="1" applyBorder="1" applyAlignment="1">
      <alignment horizontal="center" vertical="center" wrapText="1"/>
    </xf>
    <xf numFmtId="166" fontId="9" fillId="10" borderId="2" xfId="0" applyNumberFormat="1" applyFont="1" applyFill="1" applyBorder="1" applyAlignment="1" applyProtection="1">
      <alignment horizontal="center" vertical="center" wrapText="1"/>
    </xf>
    <xf numFmtId="166" fontId="34" fillId="5" borderId="2" xfId="0" applyNumberFormat="1" applyFont="1" applyFill="1" applyBorder="1" applyAlignment="1" applyProtection="1">
      <alignment horizontal="center" vertical="center" wrapText="1"/>
    </xf>
    <xf numFmtId="166" fontId="27" fillId="6" borderId="2" xfId="5" applyNumberFormat="1" applyFont="1" applyFill="1" applyBorder="1" applyAlignment="1">
      <alignment horizontal="center" vertical="center" wrapText="1"/>
    </xf>
    <xf numFmtId="166" fontId="22" fillId="7" borderId="2" xfId="0" applyNumberFormat="1" applyFont="1" applyFill="1" applyBorder="1" applyAlignment="1" applyProtection="1">
      <alignment horizontal="center" vertical="center" wrapText="1"/>
    </xf>
    <xf numFmtId="166" fontId="30" fillId="8" borderId="2" xfId="0" applyNumberFormat="1" applyFont="1" applyFill="1" applyBorder="1" applyAlignment="1" applyProtection="1">
      <alignment horizontal="center" vertical="center" wrapText="1"/>
    </xf>
    <xf numFmtId="166" fontId="9" fillId="12" borderId="2" xfId="0" applyNumberFormat="1" applyFont="1" applyFill="1" applyBorder="1" applyAlignment="1">
      <alignment horizontal="center" vertical="center" wrapText="1"/>
    </xf>
    <xf numFmtId="166" fontId="37" fillId="13" borderId="2" xfId="0" applyNumberFormat="1" applyFont="1" applyFill="1" applyBorder="1" applyAlignment="1">
      <alignment horizontal="center" vertical="center" wrapText="1"/>
    </xf>
    <xf numFmtId="166" fontId="36" fillId="0" borderId="2" xfId="0" applyNumberFormat="1" applyFont="1" applyFill="1" applyBorder="1" applyAlignment="1">
      <alignment horizontal="center" vertical="center" wrapText="1"/>
    </xf>
    <xf numFmtId="166" fontId="5" fillId="9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7" fontId="35" fillId="11" borderId="2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 applyProtection="1">
      <alignment horizontal="center" vertical="center" wrapText="1"/>
    </xf>
    <xf numFmtId="167" fontId="5" fillId="9" borderId="2" xfId="0" applyNumberFormat="1" applyFont="1" applyFill="1" applyBorder="1" applyAlignment="1">
      <alignment horizontal="center" vertical="center" wrapText="1"/>
    </xf>
    <xf numFmtId="1" fontId="35" fillId="11" borderId="2" xfId="0" applyNumberFormat="1" applyFont="1" applyFill="1" applyBorder="1" applyAlignment="1" applyProtection="1">
      <alignment horizontal="center" vertical="top" wrapText="1"/>
    </xf>
    <xf numFmtId="167" fontId="35" fillId="11" borderId="2" xfId="0" applyNumberFormat="1" applyFont="1" applyFill="1" applyBorder="1" applyAlignment="1" applyProtection="1">
      <alignment horizontal="center" vertical="top" wrapText="1"/>
    </xf>
    <xf numFmtId="167" fontId="5" fillId="9" borderId="2" xfId="0" applyNumberFormat="1" applyFont="1" applyFill="1" applyBorder="1" applyAlignment="1">
      <alignment vertical="center" wrapText="1"/>
    </xf>
    <xf numFmtId="1" fontId="35" fillId="3" borderId="2" xfId="0" applyNumberFormat="1" applyFont="1" applyFill="1" applyBorder="1" applyAlignment="1" applyProtection="1">
      <alignment vertical="top" wrapText="1"/>
    </xf>
    <xf numFmtId="1" fontId="9" fillId="3" borderId="2" xfId="0" applyNumberFormat="1" applyFont="1" applyFill="1" applyBorder="1" applyAlignment="1">
      <alignment vertical="top" wrapText="1"/>
    </xf>
    <xf numFmtId="1" fontId="30" fillId="12" borderId="2" xfId="0" applyNumberFormat="1" applyFont="1" applyFill="1" applyBorder="1" applyAlignment="1" applyProtection="1">
      <alignment horizontal="center" vertical="center" wrapText="1"/>
    </xf>
    <xf numFmtId="1" fontId="9" fillId="12" borderId="2" xfId="0" applyNumberFormat="1" applyFont="1" applyFill="1" applyBorder="1" applyAlignment="1" applyProtection="1">
      <alignment vertical="top" wrapText="1"/>
    </xf>
    <xf numFmtId="167" fontId="9" fillId="12" borderId="2" xfId="0" applyNumberFormat="1" applyFont="1" applyFill="1" applyBorder="1" applyAlignment="1">
      <alignment horizontal="center" vertical="center" wrapText="1"/>
    </xf>
    <xf numFmtId="167" fontId="36" fillId="0" borderId="2" xfId="0" applyNumberFormat="1" applyFont="1" applyFill="1" applyBorder="1" applyAlignment="1">
      <alignment horizontal="center" vertical="center" wrapText="1"/>
    </xf>
    <xf numFmtId="167" fontId="30" fillId="8" borderId="2" xfId="0" applyNumberFormat="1" applyFont="1" applyFill="1" applyBorder="1" applyAlignment="1" applyProtection="1">
      <alignment horizontal="center" vertical="center" wrapText="1"/>
    </xf>
    <xf numFmtId="167" fontId="30" fillId="12" borderId="2" xfId="0" applyNumberFormat="1" applyFont="1" applyFill="1" applyBorder="1" applyAlignment="1" applyProtection="1">
      <alignment horizontal="center" vertical="center" wrapText="1"/>
    </xf>
    <xf numFmtId="167" fontId="34" fillId="5" borderId="2" xfId="0" applyNumberFormat="1" applyFont="1" applyFill="1" applyBorder="1" applyAlignment="1" applyProtection="1">
      <alignment horizontal="center" vertical="center" wrapText="1"/>
    </xf>
    <xf numFmtId="167" fontId="27" fillId="6" borderId="2" xfId="5" applyNumberFormat="1" applyFont="1" applyFill="1" applyBorder="1" applyAlignment="1">
      <alignment horizontal="center" vertical="center" wrapText="1"/>
    </xf>
    <xf numFmtId="167" fontId="22" fillId="7" borderId="2" xfId="0" applyNumberFormat="1" applyFont="1" applyFill="1" applyBorder="1" applyAlignment="1" applyProtection="1">
      <alignment horizontal="center" vertical="center" wrapText="1"/>
    </xf>
    <xf numFmtId="167" fontId="5" fillId="9" borderId="2" xfId="0" applyNumberFormat="1" applyFont="1" applyFill="1" applyBorder="1" applyAlignment="1">
      <alignment horizontal="center" vertical="center"/>
    </xf>
    <xf numFmtId="1" fontId="9" fillId="8" borderId="2" xfId="0" applyNumberFormat="1" applyFont="1" applyFill="1" applyBorder="1" applyAlignment="1" applyProtection="1">
      <alignment vertical="top" wrapText="1"/>
    </xf>
    <xf numFmtId="1" fontId="22" fillId="8" borderId="2" xfId="0" applyNumberFormat="1" applyFont="1" applyFill="1" applyBorder="1" applyAlignment="1" applyProtection="1">
      <alignment vertical="top" wrapText="1"/>
    </xf>
    <xf numFmtId="1" fontId="22" fillId="8" borderId="2" xfId="0" applyNumberFormat="1" applyFont="1" applyFill="1" applyBorder="1" applyAlignment="1">
      <alignment vertical="top" wrapText="1"/>
    </xf>
    <xf numFmtId="1" fontId="9" fillId="12" borderId="2" xfId="0" applyNumberFormat="1" applyFont="1" applyFill="1" applyBorder="1" applyAlignment="1" applyProtection="1">
      <alignment horizontal="center" vertical="center" wrapText="1"/>
    </xf>
    <xf numFmtId="167" fontId="9" fillId="12" borderId="2" xfId="0" applyNumberFormat="1" applyFont="1" applyFill="1" applyBorder="1" applyAlignment="1" applyProtection="1">
      <alignment horizontal="center" vertical="center" wrapText="1"/>
    </xf>
    <xf numFmtId="1" fontId="22" fillId="3" borderId="2" xfId="0" applyNumberFormat="1" applyFont="1" applyFill="1" applyBorder="1" applyAlignment="1" applyProtection="1">
      <alignment vertical="top" wrapText="1"/>
    </xf>
    <xf numFmtId="1" fontId="36" fillId="3" borderId="2" xfId="0" applyNumberFormat="1" applyFont="1" applyFill="1" applyBorder="1" applyAlignment="1" applyProtection="1">
      <alignment vertical="top" wrapText="1"/>
    </xf>
    <xf numFmtId="1" fontId="45" fillId="3" borderId="2" xfId="0" applyNumberFormat="1" applyFont="1" applyFill="1" applyBorder="1" applyAlignment="1" applyProtection="1">
      <alignment horizontal="center" vertical="center" wrapText="1"/>
    </xf>
    <xf numFmtId="167" fontId="45" fillId="3" borderId="2" xfId="0" applyNumberFormat="1" applyFont="1" applyFill="1" applyBorder="1" applyAlignment="1" applyProtection="1">
      <alignment horizontal="center" vertical="center" wrapText="1"/>
    </xf>
    <xf numFmtId="1" fontId="37" fillId="3" borderId="2" xfId="0" applyNumberFormat="1" applyFont="1" applyFill="1" applyBorder="1" applyAlignment="1">
      <alignment vertical="top" wrapText="1"/>
    </xf>
    <xf numFmtId="1" fontId="36" fillId="3" borderId="2" xfId="0" applyNumberFormat="1" applyFont="1" applyFill="1" applyBorder="1" applyAlignment="1">
      <alignment vertical="top" wrapText="1"/>
    </xf>
    <xf numFmtId="0" fontId="46" fillId="12" borderId="2" xfId="0" applyFont="1" applyFill="1" applyBorder="1" applyAlignment="1">
      <alignment horizontal="center" vertical="center"/>
    </xf>
    <xf numFmtId="167" fontId="9" fillId="12" borderId="2" xfId="0" applyNumberFormat="1" applyFont="1" applyFill="1" applyBorder="1" applyAlignment="1">
      <alignment horizontal="center" vertical="center"/>
    </xf>
    <xf numFmtId="1" fontId="5" fillId="12" borderId="2" xfId="0" applyNumberFormat="1" applyFont="1" applyFill="1" applyBorder="1" applyAlignment="1">
      <alignment vertical="center"/>
    </xf>
    <xf numFmtId="167" fontId="30" fillId="3" borderId="2" xfId="0" applyNumberFormat="1" applyFont="1" applyFill="1" applyBorder="1" applyAlignment="1">
      <alignment horizontal="right" vertical="center" wrapText="1"/>
    </xf>
    <xf numFmtId="167" fontId="22" fillId="0" borderId="2" xfId="0" applyNumberFormat="1" applyFont="1" applyBorder="1" applyAlignment="1">
      <alignment horizontal="right" vertical="center"/>
    </xf>
    <xf numFmtId="167" fontId="11" fillId="0" borderId="2" xfId="4" applyNumberFormat="1" applyFont="1" applyBorder="1" applyAlignment="1">
      <alignment shrinkToFit="1"/>
    </xf>
    <xf numFmtId="167" fontId="15" fillId="0" borderId="2" xfId="4" applyNumberFormat="1" applyFont="1" applyBorder="1" applyAlignment="1">
      <alignment shrinkToFit="1"/>
    </xf>
    <xf numFmtId="49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2" fillId="0" borderId="0" xfId="0" applyFont="1" applyFill="1" applyAlignment="1">
      <alignment horizontal="justify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2" xfId="4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5" fillId="0" borderId="0" xfId="1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165" fontId="24" fillId="0" borderId="6" xfId="5" applyNumberFormat="1" applyFont="1" applyBorder="1" applyAlignment="1">
      <alignment horizontal="center" vertical="center" wrapText="1"/>
    </xf>
    <xf numFmtId="165" fontId="24" fillId="0" borderId="3" xfId="5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20" fillId="0" borderId="0" xfId="5" applyFont="1" applyAlignment="1">
      <alignment horizontal="center" wrapText="1"/>
    </xf>
    <xf numFmtId="0" fontId="25" fillId="0" borderId="7" xfId="5" applyFont="1" applyBorder="1" applyAlignment="1"/>
    <xf numFmtId="0" fontId="25" fillId="0" borderId="3" xfId="5" applyFont="1" applyBorder="1" applyAlignment="1"/>
    <xf numFmtId="0" fontId="9" fillId="0" borderId="4" xfId="5" applyFont="1" applyBorder="1" applyAlignment="1">
      <alignment horizontal="center"/>
    </xf>
    <xf numFmtId="0" fontId="9" fillId="0" borderId="5" xfId="5" applyFont="1" applyBorder="1" applyAlignment="1">
      <alignment horizontal="center"/>
    </xf>
    <xf numFmtId="165" fontId="24" fillId="0" borderId="5" xfId="5" applyNumberFormat="1" applyFont="1" applyBorder="1" applyAlignment="1">
      <alignment horizontal="center" vertical="center" wrapText="1"/>
    </xf>
    <xf numFmtId="0" fontId="25" fillId="0" borderId="5" xfId="5" applyFont="1" applyBorder="1"/>
    <xf numFmtId="0" fontId="3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Примечание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workbookViewId="0">
      <selection activeCell="C2" sqref="C2"/>
    </sheetView>
  </sheetViews>
  <sheetFormatPr defaultRowHeight="15.75"/>
  <cols>
    <col min="1" max="1" width="9.1640625" style="24" customWidth="1"/>
    <col min="2" max="2" width="31.1640625" style="13" customWidth="1"/>
    <col min="3" max="3" width="67.6640625" style="8" customWidth="1"/>
    <col min="4" max="4" width="6.1640625" customWidth="1"/>
  </cols>
  <sheetData>
    <row r="1" spans="1:4">
      <c r="C1" s="7" t="s">
        <v>5</v>
      </c>
      <c r="D1" s="1"/>
    </row>
    <row r="2" spans="1:4" ht="47.25">
      <c r="C2" s="8" t="s">
        <v>288</v>
      </c>
      <c r="D2" s="2"/>
    </row>
    <row r="5" spans="1:4" ht="32.450000000000003" customHeight="1">
      <c r="A5" s="238" t="s">
        <v>224</v>
      </c>
      <c r="B5" s="238"/>
      <c r="C5" s="238"/>
      <c r="D5" s="17"/>
    </row>
    <row r="6" spans="1:4">
      <c r="A6" s="17"/>
      <c r="B6" s="17"/>
      <c r="C6" s="17"/>
      <c r="D6" s="17"/>
    </row>
    <row r="7" spans="1:4" s="10" customFormat="1" ht="25.5">
      <c r="A7" s="35" t="s">
        <v>0</v>
      </c>
      <c r="B7" s="36" t="s">
        <v>7</v>
      </c>
      <c r="C7" s="36" t="s">
        <v>8</v>
      </c>
    </row>
    <row r="8" spans="1:4">
      <c r="A8" s="29" t="s">
        <v>211</v>
      </c>
      <c r="B8" s="12"/>
      <c r="C8" s="11" t="s">
        <v>225</v>
      </c>
      <c r="D8" s="3"/>
    </row>
    <row r="9" spans="1:4" ht="78.75">
      <c r="A9" s="14" t="s">
        <v>226</v>
      </c>
      <c r="B9" s="15" t="s">
        <v>57</v>
      </c>
      <c r="C9" s="30" t="s">
        <v>58</v>
      </c>
      <c r="D9" s="4"/>
    </row>
    <row r="10" spans="1:4" ht="94.5">
      <c r="A10" s="14" t="s">
        <v>226</v>
      </c>
      <c r="B10" s="15" t="s">
        <v>9</v>
      </c>
      <c r="C10" s="30" t="s">
        <v>10</v>
      </c>
      <c r="D10" s="4"/>
    </row>
    <row r="11" spans="1:4" ht="78.75">
      <c r="A11" s="14" t="s">
        <v>226</v>
      </c>
      <c r="B11" s="15" t="s">
        <v>11</v>
      </c>
      <c r="C11" s="30" t="s">
        <v>12</v>
      </c>
      <c r="D11" s="4"/>
    </row>
    <row r="12" spans="1:4" ht="94.5">
      <c r="A12" s="14" t="s">
        <v>226</v>
      </c>
      <c r="B12" s="15" t="s">
        <v>13</v>
      </c>
      <c r="C12" s="30" t="s">
        <v>14</v>
      </c>
      <c r="D12" s="1"/>
    </row>
    <row r="13" spans="1:4" ht="31.9" customHeight="1">
      <c r="A13" s="14" t="s">
        <v>226</v>
      </c>
      <c r="B13" s="15" t="s">
        <v>15</v>
      </c>
      <c r="C13" s="30" t="s">
        <v>1</v>
      </c>
      <c r="D13" s="4"/>
    </row>
    <row r="14" spans="1:4" ht="31.5">
      <c r="A14" s="14" t="s">
        <v>226</v>
      </c>
      <c r="B14" s="15" t="s">
        <v>16</v>
      </c>
      <c r="C14" s="30" t="s">
        <v>17</v>
      </c>
      <c r="D14" s="1"/>
    </row>
    <row r="15" spans="1:4" ht="107.45" customHeight="1">
      <c r="A15" s="14" t="s">
        <v>226</v>
      </c>
      <c r="B15" s="15" t="s">
        <v>18</v>
      </c>
      <c r="C15" s="30" t="s">
        <v>212</v>
      </c>
      <c r="D15" s="1"/>
    </row>
    <row r="16" spans="1:4" ht="64.900000000000006" customHeight="1">
      <c r="A16" s="14" t="s">
        <v>226</v>
      </c>
      <c r="B16" s="15" t="s">
        <v>19</v>
      </c>
      <c r="C16" s="30" t="s">
        <v>20</v>
      </c>
      <c r="D16" s="1"/>
    </row>
    <row r="17" spans="1:4" ht="47.25">
      <c r="A17" s="14" t="s">
        <v>226</v>
      </c>
      <c r="B17" s="15" t="s">
        <v>59</v>
      </c>
      <c r="C17" s="30" t="s">
        <v>60</v>
      </c>
      <c r="D17" s="1"/>
    </row>
    <row r="18" spans="1:4" ht="31.5">
      <c r="A18" s="14" t="s">
        <v>226</v>
      </c>
      <c r="B18" s="15" t="s">
        <v>23</v>
      </c>
      <c r="C18" s="31" t="s">
        <v>2</v>
      </c>
      <c r="D18" s="16"/>
    </row>
    <row r="19" spans="1:4" ht="31.5">
      <c r="A19" s="14" t="s">
        <v>226</v>
      </c>
      <c r="B19" s="15" t="s">
        <v>24</v>
      </c>
      <c r="C19" s="30" t="s">
        <v>3</v>
      </c>
      <c r="D19" s="4"/>
    </row>
    <row r="20" spans="1:4" ht="31.9" customHeight="1">
      <c r="A20" s="14" t="s">
        <v>226</v>
      </c>
      <c r="B20" s="9" t="s">
        <v>61</v>
      </c>
      <c r="C20" s="28" t="s">
        <v>62</v>
      </c>
      <c r="D20" s="5"/>
    </row>
    <row r="21" spans="1:4" ht="31.5">
      <c r="A21" s="14" t="s">
        <v>226</v>
      </c>
      <c r="B21" s="15" t="s">
        <v>25</v>
      </c>
      <c r="C21" s="28" t="s">
        <v>63</v>
      </c>
      <c r="D21" s="1"/>
    </row>
    <row r="22" spans="1:4" ht="31.5">
      <c r="A22" s="14" t="s">
        <v>226</v>
      </c>
      <c r="B22" s="15" t="s">
        <v>64</v>
      </c>
      <c r="C22" s="28" t="s">
        <v>65</v>
      </c>
      <c r="D22" s="1"/>
    </row>
    <row r="23" spans="1:4" ht="47.25">
      <c r="A23" s="14" t="s">
        <v>226</v>
      </c>
      <c r="B23" s="15" t="s">
        <v>26</v>
      </c>
      <c r="C23" s="28" t="s">
        <v>27</v>
      </c>
      <c r="D23" s="1"/>
    </row>
    <row r="24" spans="1:4">
      <c r="A24" s="14" t="s">
        <v>226</v>
      </c>
      <c r="B24" s="15" t="s">
        <v>28</v>
      </c>
      <c r="C24" s="28" t="s">
        <v>29</v>
      </c>
      <c r="D24" s="1"/>
    </row>
    <row r="25" spans="1:4" ht="30.75" customHeight="1">
      <c r="A25" s="14" t="s">
        <v>226</v>
      </c>
      <c r="B25" s="168" t="s">
        <v>30</v>
      </c>
      <c r="C25" s="169" t="s">
        <v>31</v>
      </c>
      <c r="D25" s="1"/>
    </row>
    <row r="26" spans="1:4" ht="47.25">
      <c r="A26" s="14" t="s">
        <v>226</v>
      </c>
      <c r="B26" s="15" t="s">
        <v>33</v>
      </c>
      <c r="C26" s="32" t="s">
        <v>34</v>
      </c>
      <c r="D26" s="1"/>
    </row>
    <row r="27" spans="1:4">
      <c r="A27" s="14" t="s">
        <v>226</v>
      </c>
      <c r="B27" s="15" t="s">
        <v>66</v>
      </c>
      <c r="C27" s="30" t="s">
        <v>67</v>
      </c>
      <c r="D27" s="6"/>
    </row>
    <row r="28" spans="1:4" ht="31.5">
      <c r="A28" s="14" t="s">
        <v>226</v>
      </c>
      <c r="B28" s="15" t="s">
        <v>35</v>
      </c>
      <c r="C28" s="30" t="s">
        <v>36</v>
      </c>
      <c r="D28" s="1"/>
    </row>
    <row r="29" spans="1:4" ht="31.5">
      <c r="A29" s="14" t="s">
        <v>226</v>
      </c>
      <c r="B29" s="15" t="s">
        <v>37</v>
      </c>
      <c r="C29" s="30" t="s">
        <v>38</v>
      </c>
      <c r="D29" s="1"/>
    </row>
    <row r="30" spans="1:4" ht="31.5">
      <c r="A30" s="26" t="s">
        <v>192</v>
      </c>
      <c r="B30" s="9"/>
      <c r="C30" s="33" t="s">
        <v>69</v>
      </c>
      <c r="D30" s="1"/>
    </row>
    <row r="31" spans="1:4" ht="31.5">
      <c r="A31" s="34" t="s">
        <v>4</v>
      </c>
      <c r="B31" s="9" t="s">
        <v>23</v>
      </c>
      <c r="C31" s="31" t="s">
        <v>2</v>
      </c>
      <c r="D31" s="1"/>
    </row>
    <row r="32" spans="1:4" ht="94.5">
      <c r="A32" s="34" t="s">
        <v>4</v>
      </c>
      <c r="B32" s="9" t="s">
        <v>68</v>
      </c>
      <c r="C32" s="30" t="s">
        <v>213</v>
      </c>
    </row>
    <row r="33" spans="1:4">
      <c r="A33" s="18" t="s">
        <v>39</v>
      </c>
      <c r="B33" s="165" t="s">
        <v>40</v>
      </c>
      <c r="C33" s="166"/>
    </row>
    <row r="34" spans="1:4" ht="78.75">
      <c r="A34" s="19" t="s">
        <v>39</v>
      </c>
      <c r="B34" s="20" t="s">
        <v>21</v>
      </c>
      <c r="C34" s="21" t="s">
        <v>22</v>
      </c>
    </row>
    <row r="35" spans="1:4">
      <c r="A35" s="167">
        <v>100</v>
      </c>
      <c r="B35" s="240" t="s">
        <v>214</v>
      </c>
      <c r="C35" s="241"/>
      <c r="D35" s="170"/>
    </row>
    <row r="36" spans="1:4" ht="77.25" customHeight="1">
      <c r="A36" s="171">
        <v>100</v>
      </c>
      <c r="B36" s="171" t="s">
        <v>215</v>
      </c>
      <c r="C36" s="172" t="s">
        <v>216</v>
      </c>
      <c r="D36" s="173"/>
    </row>
    <row r="37" spans="1:4" ht="93.75" customHeight="1">
      <c r="A37" s="171">
        <v>100</v>
      </c>
      <c r="B37" s="171" t="s">
        <v>217</v>
      </c>
      <c r="C37" s="172" t="s">
        <v>218</v>
      </c>
      <c r="D37" s="173"/>
    </row>
    <row r="38" spans="1:4" ht="81.75" customHeight="1">
      <c r="A38" s="171">
        <v>100</v>
      </c>
      <c r="B38" s="171" t="s">
        <v>219</v>
      </c>
      <c r="C38" s="172" t="s">
        <v>220</v>
      </c>
      <c r="D38" s="173"/>
    </row>
    <row r="39" spans="1:4" ht="80.25" customHeight="1">
      <c r="A39" s="171">
        <v>100</v>
      </c>
      <c r="B39" s="171" t="s">
        <v>221</v>
      </c>
      <c r="C39" s="172" t="s">
        <v>222</v>
      </c>
      <c r="D39" s="173"/>
    </row>
    <row r="40" spans="1:4" ht="15.75" customHeight="1">
      <c r="A40" s="18" t="s">
        <v>41</v>
      </c>
      <c r="B40" s="243" t="s">
        <v>42</v>
      </c>
      <c r="C40" s="244"/>
    </row>
    <row r="41" spans="1:4">
      <c r="A41" s="19" t="s">
        <v>41</v>
      </c>
      <c r="B41" s="20" t="s">
        <v>43</v>
      </c>
      <c r="C41" s="21" t="s">
        <v>44</v>
      </c>
    </row>
    <row r="42" spans="1:4" ht="31.5">
      <c r="A42" s="19" t="s">
        <v>41</v>
      </c>
      <c r="B42" s="20" t="s">
        <v>45</v>
      </c>
      <c r="C42" s="21" t="s">
        <v>46</v>
      </c>
    </row>
    <row r="43" spans="1:4">
      <c r="A43" s="19" t="s">
        <v>41</v>
      </c>
      <c r="B43" s="20" t="s">
        <v>47</v>
      </c>
      <c r="C43" s="21" t="s">
        <v>48</v>
      </c>
    </row>
    <row r="44" spans="1:4">
      <c r="A44" s="19" t="s">
        <v>41</v>
      </c>
      <c r="B44" s="20" t="s">
        <v>49</v>
      </c>
      <c r="C44" s="21" t="s">
        <v>50</v>
      </c>
    </row>
    <row r="45" spans="1:4">
      <c r="A45" s="19" t="s">
        <v>41</v>
      </c>
      <c r="B45" s="20" t="s">
        <v>51</v>
      </c>
      <c r="C45" s="21" t="s">
        <v>52</v>
      </c>
    </row>
    <row r="46" spans="1:4" ht="31.5">
      <c r="A46" s="19" t="s">
        <v>41</v>
      </c>
      <c r="B46" s="20" t="s">
        <v>53</v>
      </c>
      <c r="C46" s="21" t="s">
        <v>54</v>
      </c>
    </row>
    <row r="47" spans="1:4">
      <c r="A47" s="25"/>
      <c r="B47" s="22"/>
      <c r="C47" s="23"/>
    </row>
    <row r="48" spans="1:4" ht="24.6" customHeight="1">
      <c r="A48" s="239" t="s">
        <v>70</v>
      </c>
      <c r="B48" s="239"/>
      <c r="C48" s="239"/>
    </row>
    <row r="49" spans="1:3">
      <c r="A49" s="37" t="s">
        <v>71</v>
      </c>
    </row>
    <row r="50" spans="1:3" ht="49.9" customHeight="1">
      <c r="A50" s="242" t="s">
        <v>223</v>
      </c>
      <c r="B50" s="242"/>
      <c r="C50" s="242"/>
    </row>
    <row r="51" spans="1:3" ht="12.75">
      <c r="A51" s="27"/>
      <c r="B51" s="27"/>
      <c r="C51" s="27"/>
    </row>
    <row r="54" spans="1:3">
      <c r="A54" s="37"/>
    </row>
  </sheetData>
  <mergeCells count="5">
    <mergeCell ref="A5:C5"/>
    <mergeCell ref="A48:C48"/>
    <mergeCell ref="B35:C35"/>
    <mergeCell ref="A50:C50"/>
    <mergeCell ref="B40:C40"/>
  </mergeCells>
  <phoneticPr fontId="38" type="noConversion"/>
  <pageMargins left="0.98425196850393704" right="0.39370078740157483" top="0.51181102362204722" bottom="0.55118110236220474" header="0" footer="0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4" sqref="C4"/>
    </sheetView>
  </sheetViews>
  <sheetFormatPr defaultRowHeight="15.75"/>
  <cols>
    <col min="1" max="1" width="9.1640625" style="24" customWidth="1"/>
    <col min="2" max="2" width="31.1640625" style="13" customWidth="1"/>
    <col min="3" max="3" width="67.6640625" style="8" customWidth="1"/>
    <col min="4" max="4" width="6.1640625" customWidth="1"/>
  </cols>
  <sheetData>
    <row r="1" spans="1:4">
      <c r="C1" s="7" t="s">
        <v>77</v>
      </c>
      <c r="D1" s="1"/>
    </row>
    <row r="2" spans="1:4" ht="47.25">
      <c r="C2" s="8" t="s">
        <v>289</v>
      </c>
      <c r="D2" s="2"/>
    </row>
    <row r="6" spans="1:4" ht="45" customHeight="1">
      <c r="A6" s="245" t="s">
        <v>227</v>
      </c>
      <c r="B6" s="245"/>
      <c r="C6" s="245"/>
    </row>
    <row r="7" spans="1:4" ht="11.25">
      <c r="A7" s="38"/>
      <c r="B7"/>
      <c r="C7"/>
    </row>
    <row r="8" spans="1:4" ht="25.5">
      <c r="A8" s="42" t="s">
        <v>0</v>
      </c>
      <c r="B8" s="42" t="s">
        <v>72</v>
      </c>
      <c r="C8" s="42" t="s">
        <v>8</v>
      </c>
    </row>
    <row r="9" spans="1:4" ht="32.450000000000003" customHeight="1">
      <c r="A9" s="43" t="s">
        <v>211</v>
      </c>
      <c r="B9" s="41"/>
      <c r="C9" s="41" t="s">
        <v>228</v>
      </c>
    </row>
    <row r="10" spans="1:4" ht="31.5">
      <c r="A10" s="40" t="s">
        <v>211</v>
      </c>
      <c r="B10" s="39" t="s">
        <v>73</v>
      </c>
      <c r="C10" s="39" t="s">
        <v>74</v>
      </c>
    </row>
    <row r="11" spans="1:4" ht="31.5">
      <c r="A11" s="40" t="s">
        <v>211</v>
      </c>
      <c r="B11" s="39" t="s">
        <v>75</v>
      </c>
      <c r="C11" s="39" t="s">
        <v>76</v>
      </c>
    </row>
  </sheetData>
  <mergeCells count="1">
    <mergeCell ref="A6:C6"/>
  </mergeCells>
  <phoneticPr fontId="38" type="noConversion"/>
  <pageMargins left="0.98425196850393704" right="0.39370078740157483" top="0.51181102362204722" bottom="0.55118110236220474" header="0" footer="0"/>
  <pageSetup paperSize="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C21" sqref="C21"/>
    </sheetView>
  </sheetViews>
  <sheetFormatPr defaultRowHeight="15.75"/>
  <cols>
    <col min="1" max="1" width="60.83203125" style="24" customWidth="1"/>
    <col min="2" max="2" width="17.1640625" style="13" customWidth="1"/>
    <col min="3" max="3" width="18" style="8" customWidth="1"/>
    <col min="4" max="4" width="17.5" customWidth="1"/>
  </cols>
  <sheetData>
    <row r="1" spans="1:4" s="46" customFormat="1" ht="27" customHeight="1">
      <c r="A1" s="7"/>
      <c r="B1" s="247" t="s">
        <v>203</v>
      </c>
      <c r="C1" s="247"/>
      <c r="D1" s="247"/>
    </row>
    <row r="2" spans="1:4" s="46" customFormat="1" ht="66.75" customHeight="1">
      <c r="A2" s="8"/>
      <c r="B2" s="248" t="s">
        <v>290</v>
      </c>
      <c r="C2" s="248"/>
      <c r="D2" s="248"/>
    </row>
    <row r="3" spans="1:4" s="46" customFormat="1" ht="21.6" customHeight="1">
      <c r="A3" s="8"/>
      <c r="B3" s="249"/>
      <c r="C3" s="249"/>
      <c r="D3" s="249"/>
    </row>
    <row r="4" spans="1:4" s="46" customFormat="1">
      <c r="A4" s="24"/>
      <c r="B4" s="13"/>
      <c r="C4" s="8"/>
    </row>
    <row r="5" spans="1:4" ht="28.9" customHeight="1">
      <c r="A5" s="250" t="s">
        <v>229</v>
      </c>
      <c r="B5" s="250"/>
      <c r="C5" s="250"/>
      <c r="D5" s="250"/>
    </row>
    <row r="6" spans="1:4" ht="18.75">
      <c r="A6" s="45"/>
      <c r="B6" s="45"/>
      <c r="C6" s="44"/>
      <c r="D6" s="49" t="s">
        <v>83</v>
      </c>
    </row>
    <row r="7" spans="1:4" ht="12.75">
      <c r="A7" s="246" t="s">
        <v>6</v>
      </c>
      <c r="B7" s="246" t="s">
        <v>79</v>
      </c>
      <c r="C7" s="246" t="s">
        <v>78</v>
      </c>
      <c r="D7" s="246"/>
    </row>
    <row r="8" spans="1:4" ht="12.75">
      <c r="A8" s="246"/>
      <c r="B8" s="246"/>
      <c r="C8" s="47" t="s">
        <v>80</v>
      </c>
      <c r="D8" s="47" t="s">
        <v>210</v>
      </c>
    </row>
    <row r="9" spans="1:4" ht="47.25">
      <c r="A9" s="174" t="s">
        <v>81</v>
      </c>
      <c r="B9" s="236">
        <f ca="1">-'прил 4'!C35+'прил 6'!G113</f>
        <v>676.60704000000078</v>
      </c>
      <c r="C9" s="236">
        <v>0</v>
      </c>
      <c r="D9" s="236">
        <v>0</v>
      </c>
    </row>
    <row r="10" spans="1:4" ht="47.25">
      <c r="A10" s="48" t="s">
        <v>82</v>
      </c>
      <c r="B10" s="237">
        <f>B9</f>
        <v>676.60704000000078</v>
      </c>
      <c r="C10" s="237">
        <v>0</v>
      </c>
      <c r="D10" s="237">
        <v>0</v>
      </c>
    </row>
  </sheetData>
  <mergeCells count="7">
    <mergeCell ref="A7:A8"/>
    <mergeCell ref="B7:B8"/>
    <mergeCell ref="C7:D7"/>
    <mergeCell ref="B1:D1"/>
    <mergeCell ref="B2:D2"/>
    <mergeCell ref="B3:D3"/>
    <mergeCell ref="A5:D5"/>
  </mergeCells>
  <phoneticPr fontId="38" type="noConversion"/>
  <pageMargins left="0.98425196850393704" right="0.39370078740157483" top="0.51181102362204722" bottom="0.55118110236220474" header="0" footer="0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topLeftCell="A22" workbookViewId="0">
      <selection activeCell="C35" sqref="C35"/>
    </sheetView>
  </sheetViews>
  <sheetFormatPr defaultColWidth="9.1640625" defaultRowHeight="15"/>
  <cols>
    <col min="1" max="1" width="30" style="51" customWidth="1"/>
    <col min="2" max="2" width="54.6640625" style="51" customWidth="1"/>
    <col min="3" max="3" width="17.6640625" style="51" customWidth="1"/>
    <col min="4" max="4" width="18" style="51" customWidth="1"/>
    <col min="5" max="5" width="18.33203125" style="51" customWidth="1"/>
    <col min="6" max="7" width="9.1640625" style="51"/>
    <col min="8" max="8" width="14.83203125" style="51" bestFit="1" customWidth="1"/>
    <col min="9" max="16384" width="9.1640625" style="51"/>
  </cols>
  <sheetData>
    <row r="1" spans="1:5" s="56" customFormat="1" ht="17.45" customHeight="1">
      <c r="A1" s="159"/>
      <c r="B1" s="159"/>
      <c r="C1" s="159"/>
      <c r="D1" s="252" t="s">
        <v>292</v>
      </c>
      <c r="E1" s="252"/>
    </row>
    <row r="2" spans="1:5" s="56" customFormat="1" ht="69.75" customHeight="1">
      <c r="A2" s="160"/>
      <c r="B2" s="160"/>
      <c r="C2" s="251" t="s">
        <v>291</v>
      </c>
      <c r="D2" s="251"/>
      <c r="E2" s="251"/>
    </row>
    <row r="3" spans="1:5" s="56" customFormat="1" ht="21" customHeight="1">
      <c r="A3" s="255"/>
      <c r="B3" s="255"/>
      <c r="C3" s="255"/>
      <c r="D3" s="255"/>
      <c r="E3" s="255"/>
    </row>
    <row r="4" spans="1:5" ht="18.75">
      <c r="A4" s="50"/>
      <c r="B4" s="50"/>
      <c r="C4" s="50"/>
      <c r="D4" s="54"/>
      <c r="E4" s="54"/>
    </row>
    <row r="5" spans="1:5" ht="50.45" customHeight="1">
      <c r="A5" s="256" t="s">
        <v>233</v>
      </c>
      <c r="B5" s="256"/>
      <c r="C5" s="256"/>
      <c r="D5" s="256"/>
      <c r="E5" s="256"/>
    </row>
    <row r="6" spans="1:5" ht="18.75">
      <c r="A6" s="52"/>
      <c r="B6" s="158"/>
      <c r="C6" s="52"/>
      <c r="E6" s="55" t="s">
        <v>111</v>
      </c>
    </row>
    <row r="7" spans="1:5">
      <c r="A7" s="253" t="s">
        <v>84</v>
      </c>
      <c r="B7" s="253" t="s">
        <v>85</v>
      </c>
      <c r="C7" s="253" t="s">
        <v>79</v>
      </c>
      <c r="D7" s="259" t="s">
        <v>86</v>
      </c>
      <c r="E7" s="260"/>
    </row>
    <row r="8" spans="1:5">
      <c r="A8" s="257"/>
      <c r="B8" s="257"/>
      <c r="C8" s="257"/>
      <c r="D8" s="261" t="s">
        <v>80</v>
      </c>
      <c r="E8" s="253" t="s">
        <v>210</v>
      </c>
    </row>
    <row r="9" spans="1:5" ht="27" customHeight="1">
      <c r="A9" s="258"/>
      <c r="B9" s="258"/>
      <c r="C9" s="258"/>
      <c r="D9" s="262"/>
      <c r="E9" s="254"/>
    </row>
    <row r="10" spans="1:5" ht="28.5">
      <c r="A10" s="57" t="s">
        <v>87</v>
      </c>
      <c r="B10" s="58" t="s">
        <v>88</v>
      </c>
      <c r="C10" s="175">
        <f>C11+C17</f>
        <v>3670.6</v>
      </c>
      <c r="D10" s="175">
        <f>D11+D17</f>
        <v>3947.6</v>
      </c>
      <c r="E10" s="175">
        <f>E11+E17</f>
        <v>4244.6000000000004</v>
      </c>
    </row>
    <row r="11" spans="1:5">
      <c r="A11" s="59"/>
      <c r="B11" s="60" t="s">
        <v>89</v>
      </c>
      <c r="C11" s="176">
        <f>C12+C14</f>
        <v>3388</v>
      </c>
      <c r="D11" s="176">
        <f>D12+D14</f>
        <v>3665</v>
      </c>
      <c r="E11" s="176">
        <f>E12+E14</f>
        <v>3962</v>
      </c>
    </row>
    <row r="12" spans="1:5">
      <c r="A12" s="61" t="s">
        <v>90</v>
      </c>
      <c r="B12" s="62" t="s">
        <v>91</v>
      </c>
      <c r="C12" s="177">
        <f>C13</f>
        <v>3381</v>
      </c>
      <c r="D12" s="177">
        <f>D13</f>
        <v>3658</v>
      </c>
      <c r="E12" s="177">
        <f>E13</f>
        <v>3955</v>
      </c>
    </row>
    <row r="13" spans="1:5">
      <c r="A13" s="59" t="s">
        <v>92</v>
      </c>
      <c r="B13" s="63" t="s">
        <v>44</v>
      </c>
      <c r="C13" s="178">
        <v>3381</v>
      </c>
      <c r="D13" s="178">
        <v>3658</v>
      </c>
      <c r="E13" s="178">
        <v>3955</v>
      </c>
    </row>
    <row r="14" spans="1:5">
      <c r="A14" s="61" t="s">
        <v>93</v>
      </c>
      <c r="B14" s="62" t="s">
        <v>94</v>
      </c>
      <c r="C14" s="177">
        <f>C15+C16</f>
        <v>7</v>
      </c>
      <c r="D14" s="177">
        <f>D15+D16</f>
        <v>7</v>
      </c>
      <c r="E14" s="177">
        <f>E15+E16</f>
        <v>7</v>
      </c>
    </row>
    <row r="15" spans="1:5">
      <c r="A15" s="59" t="s">
        <v>95</v>
      </c>
      <c r="B15" s="63" t="s">
        <v>50</v>
      </c>
      <c r="C15" s="178">
        <v>3</v>
      </c>
      <c r="D15" s="178">
        <v>3</v>
      </c>
      <c r="E15" s="178">
        <v>3</v>
      </c>
    </row>
    <row r="16" spans="1:5">
      <c r="A16" s="59" t="s">
        <v>96</v>
      </c>
      <c r="B16" s="63" t="s">
        <v>52</v>
      </c>
      <c r="C16" s="178">
        <v>4</v>
      </c>
      <c r="D16" s="178">
        <v>4</v>
      </c>
      <c r="E16" s="178">
        <v>4</v>
      </c>
    </row>
    <row r="17" spans="1:5">
      <c r="A17" s="59"/>
      <c r="B17" s="60" t="s">
        <v>100</v>
      </c>
      <c r="C17" s="176">
        <f>C18+C21</f>
        <v>282.60000000000002</v>
      </c>
      <c r="D17" s="176">
        <f>D18+D21</f>
        <v>282.60000000000002</v>
      </c>
      <c r="E17" s="176">
        <f>E18+E21</f>
        <v>282.60000000000002</v>
      </c>
    </row>
    <row r="18" spans="1:5">
      <c r="A18" s="61" t="s">
        <v>97</v>
      </c>
      <c r="B18" s="62" t="s">
        <v>98</v>
      </c>
      <c r="C18" s="177">
        <f>C19</f>
        <v>0</v>
      </c>
      <c r="D18" s="177">
        <f>D19</f>
        <v>0</v>
      </c>
      <c r="E18" s="177">
        <f>E19</f>
        <v>0</v>
      </c>
    </row>
    <row r="19" spans="1:5" ht="105">
      <c r="A19" s="59" t="s">
        <v>99</v>
      </c>
      <c r="B19" s="63" t="s">
        <v>58</v>
      </c>
      <c r="C19" s="178">
        <v>0</v>
      </c>
      <c r="D19" s="178">
        <v>0</v>
      </c>
      <c r="E19" s="178">
        <v>0</v>
      </c>
    </row>
    <row r="20" spans="1:5">
      <c r="A20" s="59"/>
      <c r="B20" s="63" t="s">
        <v>100</v>
      </c>
      <c r="C20" s="178"/>
      <c r="D20" s="178"/>
      <c r="E20" s="178"/>
    </row>
    <row r="21" spans="1:5" ht="57">
      <c r="A21" s="61" t="s">
        <v>101</v>
      </c>
      <c r="B21" s="62" t="s">
        <v>102</v>
      </c>
      <c r="C21" s="177">
        <f>C22</f>
        <v>282.60000000000002</v>
      </c>
      <c r="D21" s="177">
        <f>D22</f>
        <v>282.60000000000002</v>
      </c>
      <c r="E21" s="177">
        <f>E22</f>
        <v>282.60000000000002</v>
      </c>
    </row>
    <row r="22" spans="1:5" ht="90">
      <c r="A22" s="59" t="s">
        <v>103</v>
      </c>
      <c r="B22" s="63" t="s">
        <v>230</v>
      </c>
      <c r="C22" s="178">
        <v>282.60000000000002</v>
      </c>
      <c r="D22" s="178">
        <v>282.60000000000002</v>
      </c>
      <c r="E22" s="178">
        <v>282.60000000000002</v>
      </c>
    </row>
    <row r="23" spans="1:5">
      <c r="A23" s="57" t="s">
        <v>104</v>
      </c>
      <c r="B23" s="64" t="s">
        <v>55</v>
      </c>
      <c r="C23" s="175">
        <f>C24</f>
        <v>5584.5913299999993</v>
      </c>
      <c r="D23" s="175">
        <f>D24</f>
        <v>5356.8173299999999</v>
      </c>
      <c r="E23" s="175">
        <f>E24</f>
        <v>5113.9123300000001</v>
      </c>
    </row>
    <row r="24" spans="1:5" customFormat="1" ht="42.75">
      <c r="A24" s="61" t="s">
        <v>117</v>
      </c>
      <c r="B24" s="65" t="s">
        <v>116</v>
      </c>
      <c r="C24" s="179">
        <f>C25+C28+C33</f>
        <v>5584.5913299999993</v>
      </c>
      <c r="D24" s="179">
        <f>D25+D28+D33</f>
        <v>5356.8173299999999</v>
      </c>
      <c r="E24" s="179">
        <f>E25+E28+E33</f>
        <v>5113.9123300000001</v>
      </c>
    </row>
    <row r="25" spans="1:5" customFormat="1" ht="30">
      <c r="A25" s="76" t="s">
        <v>122</v>
      </c>
      <c r="B25" s="66" t="s">
        <v>121</v>
      </c>
      <c r="C25" s="180">
        <f t="shared" ref="C25:E26" si="0">C26</f>
        <v>108.20399999999999</v>
      </c>
      <c r="D25" s="180">
        <f t="shared" si="0"/>
        <v>112.53</v>
      </c>
      <c r="E25" s="180">
        <f t="shared" si="0"/>
        <v>116.125</v>
      </c>
    </row>
    <row r="26" spans="1:5" customFormat="1" ht="60">
      <c r="A26" s="67" t="s">
        <v>105</v>
      </c>
      <c r="B26" s="68" t="s">
        <v>106</v>
      </c>
      <c r="C26" s="181">
        <f t="shared" si="0"/>
        <v>108.20399999999999</v>
      </c>
      <c r="D26" s="181">
        <f t="shared" si="0"/>
        <v>112.53</v>
      </c>
      <c r="E26" s="181">
        <f t="shared" si="0"/>
        <v>116.125</v>
      </c>
    </row>
    <row r="27" spans="1:5" customFormat="1" ht="45">
      <c r="A27" s="69" t="s">
        <v>107</v>
      </c>
      <c r="B27" s="70" t="s">
        <v>27</v>
      </c>
      <c r="C27" s="182">
        <v>108.20399999999999</v>
      </c>
      <c r="D27" s="183">
        <v>112.53</v>
      </c>
      <c r="E27" s="183">
        <v>116.125</v>
      </c>
    </row>
    <row r="28" spans="1:5" customFormat="1" ht="30">
      <c r="A28" s="76" t="s">
        <v>118</v>
      </c>
      <c r="B28" s="66" t="s">
        <v>112</v>
      </c>
      <c r="C28" s="180">
        <f>C30+C32</f>
        <v>137.98732999999999</v>
      </c>
      <c r="D28" s="180">
        <f>D30+D32</f>
        <v>139.48732999999999</v>
      </c>
      <c r="E28" s="180">
        <f>E30+E32</f>
        <v>145.28733</v>
      </c>
    </row>
    <row r="29" spans="1:5" customFormat="1" ht="30">
      <c r="A29" s="77" t="s">
        <v>119</v>
      </c>
      <c r="B29" s="71" t="s">
        <v>113</v>
      </c>
      <c r="C29" s="181">
        <f>C30</f>
        <v>0.78732999999999997</v>
      </c>
      <c r="D29" s="181">
        <f>D30</f>
        <v>0.78732999999999997</v>
      </c>
      <c r="E29" s="234">
        <f>E30</f>
        <v>0.78732999999999997</v>
      </c>
    </row>
    <row r="30" spans="1:5" customFormat="1" ht="45">
      <c r="A30" s="78" t="s">
        <v>32</v>
      </c>
      <c r="B30" s="72" t="s">
        <v>114</v>
      </c>
      <c r="C30" s="182">
        <v>0.78732999999999997</v>
      </c>
      <c r="D30" s="183">
        <v>0.78732999999999997</v>
      </c>
      <c r="E30" s="235">
        <v>0.78732999999999997</v>
      </c>
    </row>
    <row r="31" spans="1:5" customFormat="1" ht="45">
      <c r="A31" s="77" t="s">
        <v>120</v>
      </c>
      <c r="B31" s="71" t="s">
        <v>108</v>
      </c>
      <c r="C31" s="181">
        <f>C32</f>
        <v>137.19999999999999</v>
      </c>
      <c r="D31" s="181">
        <f>D32</f>
        <v>138.69999999999999</v>
      </c>
      <c r="E31" s="181">
        <f>E32</f>
        <v>144.5</v>
      </c>
    </row>
    <row r="32" spans="1:5" customFormat="1" ht="60">
      <c r="A32" s="78" t="s">
        <v>33</v>
      </c>
      <c r="B32" s="73" t="s">
        <v>115</v>
      </c>
      <c r="C32" s="182">
        <v>137.19999999999999</v>
      </c>
      <c r="D32" s="183">
        <v>138.69999999999999</v>
      </c>
      <c r="E32" s="183">
        <v>144.5</v>
      </c>
    </row>
    <row r="33" spans="1:5" customFormat="1" ht="19.5" customHeight="1">
      <c r="A33" s="184" t="s">
        <v>287</v>
      </c>
      <c r="B33" s="185" t="s">
        <v>231</v>
      </c>
      <c r="C33" s="186">
        <f>C34</f>
        <v>5338.4</v>
      </c>
      <c r="D33" s="186">
        <f>D34</f>
        <v>5104.8</v>
      </c>
      <c r="E33" s="186">
        <f>E34</f>
        <v>4852.5</v>
      </c>
    </row>
    <row r="34" spans="1:5" customFormat="1" ht="30">
      <c r="A34" s="187" t="s">
        <v>35</v>
      </c>
      <c r="B34" s="188" t="s">
        <v>232</v>
      </c>
      <c r="C34" s="189">
        <v>5338.4</v>
      </c>
      <c r="D34" s="189">
        <v>5104.8</v>
      </c>
      <c r="E34" s="189">
        <v>4852.5</v>
      </c>
    </row>
    <row r="35" spans="1:5">
      <c r="A35" s="74"/>
      <c r="B35" s="75" t="s">
        <v>110</v>
      </c>
      <c r="C35" s="190">
        <f>C23+C10</f>
        <v>9255.1913299999997</v>
      </c>
      <c r="D35" s="190">
        <f>D23+D10</f>
        <v>9304.4173300000002</v>
      </c>
      <c r="E35" s="190">
        <f>E23+E10</f>
        <v>9358.5123300000014</v>
      </c>
    </row>
    <row r="37" spans="1:5">
      <c r="C37" s="53"/>
      <c r="D37" s="53"/>
      <c r="E37" s="53"/>
    </row>
  </sheetData>
  <mergeCells count="10">
    <mergeCell ref="C2:E2"/>
    <mergeCell ref="D1:E1"/>
    <mergeCell ref="E8:E9"/>
    <mergeCell ref="A3:E3"/>
    <mergeCell ref="A5:E5"/>
    <mergeCell ref="A7:A9"/>
    <mergeCell ref="B7:B9"/>
    <mergeCell ref="C7:C9"/>
    <mergeCell ref="D7:E7"/>
    <mergeCell ref="D8:D9"/>
  </mergeCells>
  <phoneticPr fontId="38" type="noConversion"/>
  <pageMargins left="0.78740157480314965" right="0.39370078740157483" top="0.51181102362204722" bottom="0.51181102362204722" header="0" footer="0"/>
  <pageSetup paperSize="9" scale="80" fitToHeight="0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opLeftCell="A13" workbookViewId="0">
      <selection activeCell="E39" sqref="E39"/>
    </sheetView>
  </sheetViews>
  <sheetFormatPr defaultRowHeight="11.25"/>
  <cols>
    <col min="1" max="1" width="51.5" style="147" customWidth="1"/>
    <col min="2" max="3" width="9.1640625" style="104" customWidth="1"/>
    <col min="4" max="4" width="16.6640625" style="104" customWidth="1"/>
    <col min="5" max="5" width="16.83203125" style="104" customWidth="1"/>
    <col min="6" max="6" width="17.1640625" style="104" customWidth="1"/>
    <col min="7" max="43" width="9.1640625" style="85" customWidth="1"/>
  </cols>
  <sheetData>
    <row r="1" spans="1:256" ht="15.75">
      <c r="A1" s="264" t="s">
        <v>204</v>
      </c>
      <c r="B1" s="264"/>
      <c r="C1" s="264"/>
      <c r="D1" s="264"/>
      <c r="E1" s="264"/>
      <c r="F1" s="264"/>
    </row>
    <row r="2" spans="1:256" ht="69" customHeight="1">
      <c r="A2" s="160"/>
      <c r="B2" s="160"/>
      <c r="C2" s="160"/>
      <c r="D2" s="251" t="s">
        <v>293</v>
      </c>
      <c r="E2" s="251"/>
      <c r="F2" s="251"/>
    </row>
    <row r="3" spans="1:256" ht="15.75">
      <c r="A3" s="255"/>
      <c r="B3" s="255"/>
      <c r="C3" s="255"/>
      <c r="D3" s="255"/>
      <c r="E3" s="255"/>
      <c r="F3" s="255"/>
    </row>
    <row r="4" spans="1:256" ht="12.75">
      <c r="A4" s="139"/>
      <c r="B4" s="102"/>
      <c r="C4" s="102"/>
      <c r="D4" s="102"/>
      <c r="E4" s="102"/>
      <c r="F4" s="102"/>
    </row>
    <row r="5" spans="1:256" ht="49.9" customHeight="1">
      <c r="A5" s="265" t="s">
        <v>234</v>
      </c>
      <c r="B5" s="265"/>
      <c r="C5" s="265"/>
      <c r="D5" s="265"/>
      <c r="E5" s="265"/>
      <c r="F5" s="265"/>
    </row>
    <row r="6" spans="1:256" ht="20.25">
      <c r="A6" s="263"/>
      <c r="B6" s="263"/>
      <c r="C6" s="263"/>
      <c r="D6" s="263"/>
      <c r="E6" s="103"/>
      <c r="F6" s="102" t="s">
        <v>83</v>
      </c>
    </row>
    <row r="7" spans="1:256">
      <c r="A7" s="161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</row>
    <row r="8" spans="1:256" ht="14.25">
      <c r="A8" s="140"/>
      <c r="B8" s="99" t="s">
        <v>123</v>
      </c>
      <c r="C8" s="98" t="s">
        <v>124</v>
      </c>
      <c r="D8" s="90" t="s">
        <v>160</v>
      </c>
      <c r="E8" s="90" t="s">
        <v>161</v>
      </c>
      <c r="F8" s="90" t="s">
        <v>235</v>
      </c>
    </row>
    <row r="9" spans="1:256" s="85" customFormat="1" ht="14.25">
      <c r="A9" s="142" t="str">
        <f ca="1">'прил 6'!A10</f>
        <v>Общегосударственные вопросы</v>
      </c>
      <c r="B9" s="112" t="str">
        <f ca="1">'прил 6'!C10</f>
        <v>01</v>
      </c>
      <c r="C9" s="112" t="str">
        <f ca="1">'прил 6'!D10</f>
        <v>00</v>
      </c>
      <c r="D9" s="202">
        <f ca="1">SUM(D10:D15)</f>
        <v>6488.3734000000004</v>
      </c>
      <c r="E9" s="202">
        <f ca="1">SUM(E10:E15)</f>
        <v>5684.2173299999995</v>
      </c>
      <c r="F9" s="202">
        <f ca="1">SUM(F10:F15)</f>
        <v>5722.5123299999996</v>
      </c>
    </row>
    <row r="10" spans="1:256" s="85" customFormat="1" ht="57">
      <c r="A10" s="141" t="str">
        <f ca="1">'прил 6'!A11</f>
        <v>Функционирование высшего должностного лица  субъекта Российской Федерации и муниципального образования</v>
      </c>
      <c r="B10" s="148" t="str">
        <f ca="1">'прил 6'!C11</f>
        <v>01</v>
      </c>
      <c r="C10" s="148" t="str">
        <f ca="1">'прил 6'!D11</f>
        <v>02</v>
      </c>
      <c r="D10" s="203">
        <f ca="1">'прил 6'!G11</f>
        <v>1163</v>
      </c>
      <c r="E10" s="203">
        <f ca="1">'прил 6'!H11</f>
        <v>1163</v>
      </c>
      <c r="F10" s="203">
        <f ca="1">'прил 6'!I11</f>
        <v>1163</v>
      </c>
    </row>
    <row r="11" spans="1:256" s="85" customFormat="1" ht="85.5">
      <c r="A11" s="141" t="str">
        <f ca="1">'прил 6'!A16</f>
        <v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v>
      </c>
      <c r="B11" s="148" t="str">
        <f ca="1">'прил 6'!C16</f>
        <v>01</v>
      </c>
      <c r="C11" s="148" t="str">
        <f ca="1">'прил 6'!D16</f>
        <v>04</v>
      </c>
      <c r="D11" s="203">
        <f ca="1">'прил 6'!G16</f>
        <v>2213.03107</v>
      </c>
      <c r="E11" s="203">
        <f ca="1">'прил 6'!H16</f>
        <v>1501.4299999999998</v>
      </c>
      <c r="F11" s="203">
        <f ca="1">'прил 6'!I16</f>
        <v>1537.325</v>
      </c>
    </row>
    <row r="12" spans="1:256" s="85" customFormat="1" ht="57">
      <c r="A12" s="141" t="str">
        <f ca="1">'прил 6'!A23</f>
        <v>Обеспечение деятельности финансовых, налоговых и таможенных органов и органов финансового (финансово-бюджетного) надзора</v>
      </c>
      <c r="B12" s="148" t="str">
        <f ca="1">'прил 6'!C23</f>
        <v>01</v>
      </c>
      <c r="C12" s="148" t="str">
        <f ca="1">'прил 6'!D23</f>
        <v>06</v>
      </c>
      <c r="D12" s="203">
        <f ca="1">'прил 6'!G23</f>
        <v>12</v>
      </c>
      <c r="E12" s="203">
        <f ca="1">'прил 6'!H23</f>
        <v>12</v>
      </c>
      <c r="F12" s="203">
        <f ca="1">'прил 6'!I23</f>
        <v>12</v>
      </c>
    </row>
    <row r="13" spans="1:256" s="85" customFormat="1" ht="28.5">
      <c r="A13" s="141" t="s">
        <v>301</v>
      </c>
      <c r="B13" s="148" t="s">
        <v>163</v>
      </c>
      <c r="C13" s="148" t="s">
        <v>299</v>
      </c>
      <c r="D13" s="203">
        <f ca="1">'прил 6'!G28</f>
        <v>92.555000000000007</v>
      </c>
      <c r="E13" s="203">
        <f ca="1">'прил 6'!H28</f>
        <v>0</v>
      </c>
      <c r="F13" s="203">
        <f ca="1">'прил 6'!I28</f>
        <v>0</v>
      </c>
    </row>
    <row r="14" spans="1:256" s="85" customFormat="1" ht="14.25">
      <c r="A14" s="141" t="str">
        <f ca="1">'прил 6'!A33</f>
        <v>Резервные фонды</v>
      </c>
      <c r="B14" s="148" t="str">
        <f ca="1">'прил 6'!C33</f>
        <v>01</v>
      </c>
      <c r="C14" s="148" t="str">
        <f ca="1">'прил 6'!D33</f>
        <v>11</v>
      </c>
      <c r="D14" s="203">
        <f ca="1">'прил 6'!G33</f>
        <v>5</v>
      </c>
      <c r="E14" s="203">
        <f ca="1">'прил 6'!H33</f>
        <v>5</v>
      </c>
      <c r="F14" s="203">
        <f ca="1">'прил 6'!I33</f>
        <v>5</v>
      </c>
    </row>
    <row r="15" spans="1:256" s="85" customFormat="1" ht="14.25">
      <c r="A15" s="141" t="str">
        <f ca="1">'прил 6'!A38</f>
        <v>Другие общегосударственные вопросы</v>
      </c>
      <c r="B15" s="148" t="str">
        <f ca="1">'прил 6'!C38</f>
        <v>01</v>
      </c>
      <c r="C15" s="148" t="str">
        <f ca="1">'прил 6'!D38</f>
        <v>13</v>
      </c>
      <c r="D15" s="203">
        <f ca="1">'прил 6'!G38</f>
        <v>3002.7873300000001</v>
      </c>
      <c r="E15" s="203">
        <f ca="1">'прил 6'!H38</f>
        <v>3002.7873300000001</v>
      </c>
      <c r="F15" s="203">
        <f ca="1">'прил 6'!I38</f>
        <v>3005.1873300000002</v>
      </c>
    </row>
    <row r="16" spans="1:256" s="85" customFormat="1" ht="14.25">
      <c r="A16" s="142" t="str">
        <f ca="1">'прил 6'!A46</f>
        <v>Национальная оборона</v>
      </c>
      <c r="B16" s="112" t="str">
        <f ca="1">'прил 6'!C46</f>
        <v>02</v>
      </c>
      <c r="C16" s="112" t="str">
        <f ca="1">'прил 6'!D46</f>
        <v>00</v>
      </c>
      <c r="D16" s="202">
        <f ca="1">D17</f>
        <v>137.19999999999999</v>
      </c>
      <c r="E16" s="202">
        <f ca="1">E17</f>
        <v>138.70000000000002</v>
      </c>
      <c r="F16" s="202">
        <f ca="1">F17</f>
        <v>144.5</v>
      </c>
    </row>
    <row r="17" spans="1:6" ht="28.5">
      <c r="A17" s="141" t="str">
        <f ca="1">'прил 6'!A47</f>
        <v>Мобилизационная и вневойсковая подготовка</v>
      </c>
      <c r="B17" s="148" t="str">
        <f ca="1">'прил 6'!C47</f>
        <v>02</v>
      </c>
      <c r="C17" s="148" t="str">
        <f ca="1">'прил 6'!D47</f>
        <v>03</v>
      </c>
      <c r="D17" s="203">
        <f ca="1">'прил 6'!G47</f>
        <v>137.19999999999999</v>
      </c>
      <c r="E17" s="203">
        <f ca="1">'прил 6'!H47</f>
        <v>138.70000000000002</v>
      </c>
      <c r="F17" s="203">
        <f ca="1">'прил 6'!I47</f>
        <v>144.5</v>
      </c>
    </row>
    <row r="18" spans="1:6" ht="28.5">
      <c r="A18" s="142" t="str">
        <f ca="1">'прил 6'!A53</f>
        <v>Национальная безопасность и правоохранительная деятельность</v>
      </c>
      <c r="B18" s="112" t="str">
        <f ca="1">'прил 6'!C53</f>
        <v>03</v>
      </c>
      <c r="C18" s="112" t="str">
        <f ca="1">'прил 6'!D53</f>
        <v>00</v>
      </c>
      <c r="D18" s="202">
        <f ca="1">SUM(D19:D20)</f>
        <v>35</v>
      </c>
      <c r="E18" s="202">
        <f ca="1">SUM(E19:E20)</f>
        <v>0</v>
      </c>
      <c r="F18" s="202">
        <f ca="1">SUM(F19:F20)</f>
        <v>0</v>
      </c>
    </row>
    <row r="19" spans="1:6" ht="14.25">
      <c r="A19" s="141" t="str">
        <f ca="1">'прил 6'!A54</f>
        <v>Обеспечение пожарной безопасности</v>
      </c>
      <c r="B19" s="148" t="str">
        <f ca="1">'прил 6'!C54</f>
        <v>03</v>
      </c>
      <c r="C19" s="148" t="str">
        <f ca="1">'прил 6'!D54</f>
        <v>10</v>
      </c>
      <c r="D19" s="203">
        <f ca="1">'прил 6'!G54</f>
        <v>30</v>
      </c>
      <c r="E19" s="203">
        <f ca="1">'прил 6'!H54</f>
        <v>0</v>
      </c>
      <c r="F19" s="203">
        <f ca="1">'прил 6'!I54</f>
        <v>0</v>
      </c>
    </row>
    <row r="20" spans="1:6" ht="43.5" customHeight="1">
      <c r="A20" s="141" t="str">
        <f ca="1">'прил 6'!A59</f>
        <v xml:space="preserve">Другие вопросы в области национальной безопасности и правоохранительной деятельности
</v>
      </c>
      <c r="B20" s="148" t="s">
        <v>177</v>
      </c>
      <c r="C20" s="148" t="s">
        <v>181</v>
      </c>
      <c r="D20" s="203">
        <f ca="1">'прил 6'!G59</f>
        <v>5</v>
      </c>
      <c r="E20" s="203">
        <f ca="1">'прил 6'!H59</f>
        <v>0</v>
      </c>
      <c r="F20" s="203">
        <f ca="1">'прил 6'!I59</f>
        <v>0</v>
      </c>
    </row>
    <row r="21" spans="1:6" ht="41.45" customHeight="1">
      <c r="A21" s="142" t="str">
        <f ca="1">'прил 6'!A63</f>
        <v>Национальная экономика</v>
      </c>
      <c r="B21" s="205" t="str">
        <f ca="1">'прил 6'!C64</f>
        <v>04</v>
      </c>
      <c r="C21" s="205" t="str">
        <f ca="1">'прил 6'!D64</f>
        <v>00</v>
      </c>
      <c r="D21" s="206">
        <f ca="1">'прил 6'!G63</f>
        <v>27.424970000000002</v>
      </c>
      <c r="E21" s="206">
        <f ca="1">'прил 6'!H63</f>
        <v>0</v>
      </c>
      <c r="F21" s="206">
        <f ca="1">'прил 6'!I63</f>
        <v>0</v>
      </c>
    </row>
    <row r="22" spans="1:6" ht="41.45" customHeight="1">
      <c r="A22" s="141" t="str">
        <f ca="1">'прил 6'!A65</f>
        <v>Дорожное хозяйство (дорожные фонды)</v>
      </c>
      <c r="B22" s="148" t="s">
        <v>171</v>
      </c>
      <c r="C22" s="148" t="s">
        <v>298</v>
      </c>
      <c r="D22" s="203">
        <f ca="1">'прил 6'!G65</f>
        <v>7.4249700000000001</v>
      </c>
      <c r="E22" s="203">
        <f ca="1">'прил 6'!H63</f>
        <v>0</v>
      </c>
      <c r="F22" s="203">
        <f ca="1">'прил 6'!I63</f>
        <v>0</v>
      </c>
    </row>
    <row r="23" spans="1:6" ht="33" customHeight="1">
      <c r="A23" s="141" t="str">
        <f ca="1">'прил 6'!A64</f>
        <v xml:space="preserve">Другие вопросы в области национальной экономики
</v>
      </c>
      <c r="B23" s="148" t="s">
        <v>171</v>
      </c>
      <c r="C23" s="148" t="s">
        <v>260</v>
      </c>
      <c r="D23" s="203">
        <f ca="1">'прил 6'!G68+'прил 6'!G71+'прил 6'!G74</f>
        <v>20</v>
      </c>
      <c r="E23" s="203">
        <f ca="1">'прил 6'!H64</f>
        <v>0</v>
      </c>
      <c r="F23" s="203">
        <f ca="1">'прил 6'!I64</f>
        <v>0</v>
      </c>
    </row>
    <row r="24" spans="1:6" ht="33" customHeight="1">
      <c r="A24" s="142" t="str">
        <f ca="1">'прил 6'!A77</f>
        <v>Коммунальное хозяйство</v>
      </c>
      <c r="B24" s="205" t="str">
        <f ca="1">'прил 6'!C77</f>
        <v>05</v>
      </c>
      <c r="C24" s="205" t="str">
        <f ca="1">'прил 6'!D77</f>
        <v>00</v>
      </c>
      <c r="D24" s="206">
        <f ca="1">D25+D26</f>
        <v>40</v>
      </c>
      <c r="E24" s="206">
        <f ca="1">E25+E26</f>
        <v>0</v>
      </c>
      <c r="F24" s="206">
        <f ca="1">F25+F26</f>
        <v>0</v>
      </c>
    </row>
    <row r="25" spans="1:6" ht="33" customHeight="1">
      <c r="A25" s="141" t="str">
        <f ca="1">'прил 6'!A78</f>
        <v>Жилищно-коммунальное хозяйство</v>
      </c>
      <c r="B25" s="148" t="s">
        <v>180</v>
      </c>
      <c r="C25" s="148" t="s">
        <v>164</v>
      </c>
      <c r="D25" s="203">
        <f ca="1">'прил 6'!G78</f>
        <v>10</v>
      </c>
      <c r="E25" s="203">
        <f ca="1">'прил 6'!H78</f>
        <v>0</v>
      </c>
      <c r="F25" s="203">
        <f ca="1">'прил 6'!I78</f>
        <v>0</v>
      </c>
    </row>
    <row r="26" spans="1:6" ht="14.25">
      <c r="A26" s="141" t="str">
        <f ca="1">'прил 6'!A82</f>
        <v>Благоустройство</v>
      </c>
      <c r="B26" s="148" t="str">
        <f ca="1">'прил 6'!C82</f>
        <v>05</v>
      </c>
      <c r="C26" s="148" t="str">
        <f ca="1">'прил 6'!D82</f>
        <v>03</v>
      </c>
      <c r="D26" s="203">
        <f ca="1">'прил 6'!G82</f>
        <v>30</v>
      </c>
      <c r="E26" s="203">
        <f ca="1">'прил 6'!H82</f>
        <v>0</v>
      </c>
      <c r="F26" s="203">
        <f ca="1">'прил 6'!I82</f>
        <v>0</v>
      </c>
    </row>
    <row r="27" spans="1:6" ht="14.25">
      <c r="A27" s="142" t="str">
        <f ca="1">'прил 6'!A86</f>
        <v xml:space="preserve"> Охрана окружающей среды</v>
      </c>
      <c r="B27" s="112" t="str">
        <f ca="1">'прил 6'!C89</f>
        <v>06</v>
      </c>
      <c r="C27" s="112" t="str">
        <f ca="1">'прил 6'!D89</f>
        <v>05</v>
      </c>
      <c r="D27" s="202">
        <f ca="1">D28</f>
        <v>2</v>
      </c>
      <c r="E27" s="202">
        <f ca="1">E28</f>
        <v>0</v>
      </c>
      <c r="F27" s="202">
        <f ca="1">F28</f>
        <v>0</v>
      </c>
    </row>
    <row r="28" spans="1:6" ht="28.5">
      <c r="A28" s="208" t="str">
        <f ca="1">'прил 6'!A87</f>
        <v>Другие вопросы в области охраны окружающей среды</v>
      </c>
      <c r="B28" s="148" t="str">
        <f ca="1">'прил 6'!C90</f>
        <v>06</v>
      </c>
      <c r="C28" s="148" t="str">
        <f ca="1">'прил 6'!D90</f>
        <v>05</v>
      </c>
      <c r="D28" s="203">
        <f ca="1">'прил 6'!G90</f>
        <v>2</v>
      </c>
      <c r="E28" s="203">
        <f ca="1">'прил 6'!H90</f>
        <v>0</v>
      </c>
      <c r="F28" s="203">
        <f ca="1">'прил 6'!I90</f>
        <v>0</v>
      </c>
    </row>
    <row r="29" spans="1:6" ht="14.25">
      <c r="A29" s="142" t="str">
        <f ca="1">'прил 6'!A91</f>
        <v>Культура, кинематография</v>
      </c>
      <c r="B29" s="112" t="str">
        <f ca="1">'прил 6'!C91</f>
        <v>08</v>
      </c>
      <c r="C29" s="112" t="str">
        <f ca="1">'прил 6'!D91</f>
        <v>00</v>
      </c>
      <c r="D29" s="202">
        <f ca="1">D30</f>
        <v>2996.8</v>
      </c>
      <c r="E29" s="202">
        <f ca="1">E30</f>
        <v>3170.5</v>
      </c>
      <c r="F29" s="202">
        <f ca="1">F30</f>
        <v>3053.5</v>
      </c>
    </row>
    <row r="30" spans="1:6" ht="14.25">
      <c r="A30" s="141" t="str">
        <f ca="1">'прил 6'!A92</f>
        <v>Культура</v>
      </c>
      <c r="B30" s="148" t="str">
        <f ca="1">'прил 6'!C92</f>
        <v>08</v>
      </c>
      <c r="C30" s="148" t="str">
        <f ca="1">'прил 6'!D92</f>
        <v>01</v>
      </c>
      <c r="D30" s="203">
        <f ca="1">'прил 6'!G92</f>
        <v>2996.8</v>
      </c>
      <c r="E30" s="203">
        <f ca="1">'прил 6'!H92</f>
        <v>3170.5</v>
      </c>
      <c r="F30" s="203">
        <f ca="1">'прил 6'!I92</f>
        <v>3053.5</v>
      </c>
    </row>
    <row r="31" spans="1:6" ht="14.25">
      <c r="A31" s="142" t="str">
        <f ca="1">'прил 6'!A102</f>
        <v>Социальная политика</v>
      </c>
      <c r="B31" s="112" t="str">
        <f ca="1">'прил 6'!C102</f>
        <v>10</v>
      </c>
      <c r="C31" s="112" t="str">
        <f ca="1">'прил 6'!D102</f>
        <v>00</v>
      </c>
      <c r="D31" s="202">
        <f ca="1">D32</f>
        <v>200</v>
      </c>
      <c r="E31" s="202">
        <f ca="1">E32</f>
        <v>210</v>
      </c>
      <c r="F31" s="202">
        <f ca="1">F32</f>
        <v>220</v>
      </c>
    </row>
    <row r="32" spans="1:6" ht="14.25">
      <c r="A32" s="141" t="str">
        <f ca="1">'прил 6'!A103</f>
        <v>Пенсионное обеспечение</v>
      </c>
      <c r="B32" s="148" t="str">
        <f ca="1">'прил 6'!C103</f>
        <v>10</v>
      </c>
      <c r="C32" s="148" t="str">
        <f ca="1">'прил 6'!D103</f>
        <v>01</v>
      </c>
      <c r="D32" s="203">
        <f ca="1">'прил 6'!G103</f>
        <v>200</v>
      </c>
      <c r="E32" s="203">
        <f ca="1">'прил 6'!H103</f>
        <v>210</v>
      </c>
      <c r="F32" s="203">
        <f ca="1">'прил 6'!I103</f>
        <v>220</v>
      </c>
    </row>
    <row r="33" spans="1:6" ht="14.25">
      <c r="A33" s="142" t="str">
        <f ca="1">'прил 6'!A108</f>
        <v>Физическая культура и спорт</v>
      </c>
      <c r="B33" s="112" t="str">
        <f ca="1">'прил 6'!C108</f>
        <v>11</v>
      </c>
      <c r="C33" s="112" t="str">
        <f ca="1">'прил 6'!D108</f>
        <v>00</v>
      </c>
      <c r="D33" s="202">
        <f ca="1">D34</f>
        <v>5</v>
      </c>
      <c r="E33" s="202">
        <f ca="1">E34</f>
        <v>0</v>
      </c>
      <c r="F33" s="202">
        <f ca="1">F34</f>
        <v>0</v>
      </c>
    </row>
    <row r="34" spans="1:6" ht="14.25">
      <c r="A34" s="141" t="str">
        <f ca="1">'прил 6'!A109</f>
        <v>Физическая культура</v>
      </c>
      <c r="B34" s="148" t="str">
        <f ca="1">'прил 6'!C109</f>
        <v>11</v>
      </c>
      <c r="C34" s="148" t="str">
        <f ca="1">'прил 6'!D109</f>
        <v>01</v>
      </c>
      <c r="D34" s="203">
        <f ca="1">'прил 6'!G109</f>
        <v>5</v>
      </c>
      <c r="E34" s="203">
        <f ca="1">'прил 6'!H109</f>
        <v>0</v>
      </c>
      <c r="F34" s="203">
        <f ca="1">'прил 6'!I109</f>
        <v>0</v>
      </c>
    </row>
    <row r="35" spans="1:6" ht="15.75">
      <c r="A35" s="145" t="s">
        <v>158</v>
      </c>
      <c r="B35" s="108"/>
      <c r="C35" s="108"/>
      <c r="D35" s="204">
        <f ca="1">D9+D16+D18+D21+D24+D27+D29+D31+D33</f>
        <v>9931.7983700000004</v>
      </c>
      <c r="E35" s="204">
        <f ca="1">E9+E16+E18+E21+E24+E27+E29+E31+E33</f>
        <v>9203.4173300000002</v>
      </c>
      <c r="F35" s="207">
        <f ca="1">F9+F16+F18+F21+F24+F27+F29+F31+F33</f>
        <v>9140.5123299999996</v>
      </c>
    </row>
    <row r="36" spans="1:6">
      <c r="A36" s="146"/>
      <c r="B36" s="103"/>
      <c r="C36" s="103"/>
      <c r="D36" s="137">
        <f ca="1">'прил 6'!G113-D35</f>
        <v>0</v>
      </c>
      <c r="E36" s="137">
        <f ca="1">'прил 6'!H113-E35</f>
        <v>0</v>
      </c>
      <c r="F36" s="137">
        <f ca="1">'прил 6'!I113-F35</f>
        <v>0</v>
      </c>
    </row>
    <row r="37" spans="1:6">
      <c r="A37" s="146"/>
      <c r="B37" s="103"/>
      <c r="C37" s="103"/>
      <c r="D37" s="103"/>
      <c r="E37" s="137"/>
      <c r="F37" s="137"/>
    </row>
  </sheetData>
  <mergeCells count="5">
    <mergeCell ref="A6:D6"/>
    <mergeCell ref="A1:F1"/>
    <mergeCell ref="A3:F3"/>
    <mergeCell ref="A5:F5"/>
    <mergeCell ref="D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5"/>
  <sheetViews>
    <sheetView topLeftCell="A106" workbookViewId="0">
      <selection activeCell="C68" sqref="C68"/>
    </sheetView>
  </sheetViews>
  <sheetFormatPr defaultRowHeight="11.25"/>
  <cols>
    <col min="1" max="1" width="51.5" style="101" customWidth="1"/>
    <col min="2" max="4" width="9.1640625" style="104" customWidth="1"/>
    <col min="5" max="5" width="16.5" style="104" customWidth="1"/>
    <col min="6" max="6" width="8.1640625" style="104" customWidth="1"/>
    <col min="7" max="7" width="16.6640625" style="104" customWidth="1"/>
    <col min="8" max="8" width="16.83203125" style="104" customWidth="1"/>
    <col min="9" max="9" width="17.1640625" style="104" customWidth="1"/>
    <col min="10" max="46" width="9.1640625" style="85" customWidth="1"/>
  </cols>
  <sheetData>
    <row r="1" spans="1:23" ht="16.899999999999999" customHeight="1">
      <c r="B1" s="159"/>
      <c r="C1" s="159"/>
      <c r="D1" s="159"/>
      <c r="E1" s="252" t="s">
        <v>205</v>
      </c>
      <c r="F1" s="252"/>
      <c r="G1" s="252"/>
      <c r="H1" s="252"/>
      <c r="I1" s="252"/>
    </row>
    <row r="2" spans="1:23" ht="54" customHeight="1">
      <c r="B2" s="160"/>
      <c r="C2" s="160"/>
      <c r="D2" s="160"/>
      <c r="E2" s="160"/>
      <c r="F2" s="249" t="s">
        <v>293</v>
      </c>
      <c r="G2" s="249"/>
      <c r="H2" s="249"/>
      <c r="I2" s="249"/>
    </row>
    <row r="3" spans="1:23" ht="22.15" customHeight="1">
      <c r="B3" s="160"/>
      <c r="C3" s="160"/>
      <c r="D3" s="160"/>
      <c r="E3" s="249"/>
      <c r="F3" s="249"/>
      <c r="G3" s="249"/>
      <c r="H3" s="249"/>
      <c r="I3" s="249"/>
    </row>
    <row r="4" spans="1:23" ht="12.75">
      <c r="A4" s="97"/>
      <c r="B4" s="102"/>
      <c r="C4" s="102"/>
      <c r="D4" s="102"/>
      <c r="E4" s="102"/>
      <c r="F4" s="102"/>
      <c r="G4" s="102"/>
      <c r="H4" s="102"/>
      <c r="I4" s="102"/>
    </row>
    <row r="5" spans="1:23" ht="15.75">
      <c r="A5" s="265" t="s">
        <v>236</v>
      </c>
      <c r="B5" s="265"/>
      <c r="C5" s="265"/>
      <c r="D5" s="265"/>
      <c r="E5" s="265"/>
      <c r="F5" s="265"/>
      <c r="G5" s="265"/>
      <c r="H5" s="265"/>
      <c r="I5" s="265"/>
    </row>
    <row r="6" spans="1:23" ht="20.25">
      <c r="A6" s="263"/>
      <c r="B6" s="263"/>
      <c r="C6" s="263"/>
      <c r="D6" s="263"/>
      <c r="E6" s="263"/>
      <c r="F6" s="263"/>
      <c r="G6" s="263"/>
      <c r="H6" s="103"/>
      <c r="I6" s="102" t="s">
        <v>83</v>
      </c>
    </row>
    <row r="7" spans="1:23" ht="20.25">
      <c r="A7" s="162"/>
      <c r="B7" s="157"/>
      <c r="C7" s="157"/>
      <c r="D7" s="157"/>
      <c r="E7" s="157"/>
      <c r="F7" s="157"/>
      <c r="G7" s="157"/>
      <c r="H7" s="103"/>
      <c r="I7" s="102"/>
    </row>
    <row r="8" spans="1:23" ht="28.5">
      <c r="A8" s="115"/>
      <c r="B8" s="98" t="s">
        <v>0</v>
      </c>
      <c r="C8" s="99" t="s">
        <v>123</v>
      </c>
      <c r="D8" s="98" t="s">
        <v>124</v>
      </c>
      <c r="E8" s="98" t="s">
        <v>125</v>
      </c>
      <c r="F8" s="98" t="s">
        <v>126</v>
      </c>
      <c r="G8" s="90" t="s">
        <v>159</v>
      </c>
      <c r="H8" s="90" t="s">
        <v>160</v>
      </c>
      <c r="I8" s="90" t="s">
        <v>161</v>
      </c>
    </row>
    <row r="9" spans="1:23" ht="14.45" customHeight="1">
      <c r="A9" s="123" t="s">
        <v>237</v>
      </c>
      <c r="B9" s="105" t="s">
        <v>226</v>
      </c>
      <c r="C9" s="106"/>
      <c r="D9" s="106"/>
      <c r="E9" s="106"/>
      <c r="F9" s="106"/>
      <c r="G9" s="107"/>
      <c r="H9" s="107"/>
      <c r="I9" s="107"/>
    </row>
    <row r="10" spans="1:23" ht="14.25">
      <c r="A10" s="124" t="s">
        <v>127</v>
      </c>
      <c r="B10" s="112" t="s">
        <v>226</v>
      </c>
      <c r="C10" s="112" t="s">
        <v>163</v>
      </c>
      <c r="D10" s="112" t="s">
        <v>170</v>
      </c>
      <c r="E10" s="113"/>
      <c r="F10" s="114"/>
      <c r="G10" s="191">
        <f>G11+G16+G23+G33+G38+G28</f>
        <v>6488.3734000000004</v>
      </c>
      <c r="H10" s="191">
        <f>H11+H16+H23+H33+H38+H28</f>
        <v>5684.2173299999995</v>
      </c>
      <c r="I10" s="191">
        <f>I11+I16+I23+I33+I38+I28</f>
        <v>5722.5123299999996</v>
      </c>
    </row>
    <row r="11" spans="1:23" ht="57">
      <c r="A11" s="125" t="s">
        <v>128</v>
      </c>
      <c r="B11" s="109" t="s">
        <v>226</v>
      </c>
      <c r="C11" s="109" t="s">
        <v>163</v>
      </c>
      <c r="D11" s="109" t="s">
        <v>164</v>
      </c>
      <c r="E11" s="110"/>
      <c r="F11" s="111"/>
      <c r="G11" s="192">
        <f>G12</f>
        <v>1163</v>
      </c>
      <c r="H11" s="192">
        <f t="shared" ref="H11:I13" si="0">H12</f>
        <v>1163</v>
      </c>
      <c r="I11" s="192">
        <f t="shared" si="0"/>
        <v>1163</v>
      </c>
    </row>
    <row r="12" spans="1:23" ht="17.45" customHeight="1">
      <c r="A12" s="126" t="s">
        <v>162</v>
      </c>
      <c r="B12" s="91" t="s">
        <v>226</v>
      </c>
      <c r="C12" s="79" t="s">
        <v>163</v>
      </c>
      <c r="D12" s="79" t="s">
        <v>164</v>
      </c>
      <c r="E12" s="79" t="s">
        <v>165</v>
      </c>
      <c r="F12" s="79"/>
      <c r="G12" s="193">
        <f>G13</f>
        <v>1163</v>
      </c>
      <c r="H12" s="193">
        <f t="shared" si="0"/>
        <v>1163</v>
      </c>
      <c r="I12" s="193">
        <f t="shared" si="0"/>
        <v>1163</v>
      </c>
      <c r="J12" s="81"/>
      <c r="K12" s="81"/>
      <c r="L12" s="81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6"/>
    </row>
    <row r="13" spans="1:23" ht="30">
      <c r="A13" s="127" t="s">
        <v>173</v>
      </c>
      <c r="B13" s="92" t="s">
        <v>226</v>
      </c>
      <c r="C13" s="80" t="s">
        <v>163</v>
      </c>
      <c r="D13" s="80" t="s">
        <v>164</v>
      </c>
      <c r="E13" s="80" t="s">
        <v>166</v>
      </c>
      <c r="F13" s="80"/>
      <c r="G13" s="194">
        <f>G14</f>
        <v>1163</v>
      </c>
      <c r="H13" s="194">
        <f t="shared" si="0"/>
        <v>1163</v>
      </c>
      <c r="I13" s="194">
        <f t="shared" si="0"/>
        <v>1163</v>
      </c>
      <c r="J13" s="81"/>
      <c r="K13" s="81"/>
      <c r="L13" s="8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7"/>
    </row>
    <row r="14" spans="1:23" ht="15.75">
      <c r="A14" s="128" t="s">
        <v>167</v>
      </c>
      <c r="B14" s="93" t="s">
        <v>226</v>
      </c>
      <c r="C14" s="94" t="s">
        <v>163</v>
      </c>
      <c r="D14" s="94" t="s">
        <v>164</v>
      </c>
      <c r="E14" s="94" t="s">
        <v>168</v>
      </c>
      <c r="F14" s="94"/>
      <c r="G14" s="195">
        <f>G15</f>
        <v>1163</v>
      </c>
      <c r="H14" s="195">
        <f>H15</f>
        <v>1163</v>
      </c>
      <c r="I14" s="195">
        <f>I15</f>
        <v>1163</v>
      </c>
      <c r="J14" s="81"/>
      <c r="K14" s="81"/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8"/>
    </row>
    <row r="15" spans="1:23" ht="90">
      <c r="A15" s="122" t="s">
        <v>169</v>
      </c>
      <c r="B15" s="95" t="s">
        <v>226</v>
      </c>
      <c r="C15" s="96" t="s">
        <v>163</v>
      </c>
      <c r="D15" s="96" t="s">
        <v>164</v>
      </c>
      <c r="E15" s="96" t="s">
        <v>168</v>
      </c>
      <c r="F15" s="96" t="s">
        <v>129</v>
      </c>
      <c r="G15" s="196">
        <v>1163</v>
      </c>
      <c r="H15" s="196">
        <v>1163</v>
      </c>
      <c r="I15" s="196">
        <v>1163</v>
      </c>
      <c r="J15" s="83"/>
      <c r="K15" s="83"/>
      <c r="L15" s="83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9"/>
    </row>
    <row r="16" spans="1:23" ht="69.599999999999994" customHeight="1">
      <c r="A16" s="125" t="s">
        <v>130</v>
      </c>
      <c r="B16" s="109" t="s">
        <v>226</v>
      </c>
      <c r="C16" s="109" t="s">
        <v>163</v>
      </c>
      <c r="D16" s="109" t="s">
        <v>171</v>
      </c>
      <c r="E16" s="110"/>
      <c r="F16" s="111"/>
      <c r="G16" s="192">
        <f t="shared" ref="G16:I18" si="1">G17</f>
        <v>2213.03107</v>
      </c>
      <c r="H16" s="192">
        <f t="shared" si="1"/>
        <v>1501.4299999999998</v>
      </c>
      <c r="I16" s="192">
        <f t="shared" si="1"/>
        <v>1537.325</v>
      </c>
    </row>
    <row r="17" spans="1:23" ht="16.149999999999999" customHeight="1">
      <c r="A17" s="126" t="s">
        <v>162</v>
      </c>
      <c r="B17" s="91" t="s">
        <v>226</v>
      </c>
      <c r="C17" s="91" t="s">
        <v>163</v>
      </c>
      <c r="D17" s="91" t="s">
        <v>171</v>
      </c>
      <c r="E17" s="79" t="s">
        <v>165</v>
      </c>
      <c r="F17" s="79"/>
      <c r="G17" s="193">
        <f t="shared" si="1"/>
        <v>2213.03107</v>
      </c>
      <c r="H17" s="193">
        <f t="shared" si="1"/>
        <v>1501.4299999999998</v>
      </c>
      <c r="I17" s="193">
        <f t="shared" si="1"/>
        <v>1537.325</v>
      </c>
      <c r="J17" s="81"/>
      <c r="K17" s="81"/>
      <c r="L17" s="81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6"/>
    </row>
    <row r="18" spans="1:23" ht="30">
      <c r="A18" s="127" t="s">
        <v>173</v>
      </c>
      <c r="B18" s="92" t="s">
        <v>226</v>
      </c>
      <c r="C18" s="92" t="s">
        <v>163</v>
      </c>
      <c r="D18" s="92" t="s">
        <v>171</v>
      </c>
      <c r="E18" s="80" t="s">
        <v>166</v>
      </c>
      <c r="F18" s="80"/>
      <c r="G18" s="194">
        <f t="shared" si="1"/>
        <v>2213.03107</v>
      </c>
      <c r="H18" s="194">
        <f t="shared" si="1"/>
        <v>1501.4299999999998</v>
      </c>
      <c r="I18" s="194">
        <f t="shared" si="1"/>
        <v>1537.325</v>
      </c>
      <c r="J18" s="81"/>
      <c r="K18" s="81"/>
      <c r="L18" s="81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7"/>
    </row>
    <row r="19" spans="1:23" ht="15">
      <c r="A19" s="128" t="s">
        <v>131</v>
      </c>
      <c r="B19" s="93" t="s">
        <v>226</v>
      </c>
      <c r="C19" s="94" t="s">
        <v>163</v>
      </c>
      <c r="D19" s="94" t="s">
        <v>171</v>
      </c>
      <c r="E19" s="94" t="s">
        <v>189</v>
      </c>
      <c r="F19" s="94"/>
      <c r="G19" s="195">
        <f>SUM(G20:G22)</f>
        <v>2213.03107</v>
      </c>
      <c r="H19" s="195">
        <f>SUM(H20:H22)</f>
        <v>1501.4299999999998</v>
      </c>
      <c r="I19" s="195">
        <f>SUM(I20:I22)</f>
        <v>1537.325</v>
      </c>
    </row>
    <row r="20" spans="1:23" ht="90">
      <c r="A20" s="122" t="s">
        <v>169</v>
      </c>
      <c r="B20" s="95" t="s">
        <v>226</v>
      </c>
      <c r="C20" s="95" t="s">
        <v>163</v>
      </c>
      <c r="D20" s="95" t="s">
        <v>171</v>
      </c>
      <c r="E20" s="96" t="s">
        <v>189</v>
      </c>
      <c r="F20" s="96" t="s">
        <v>129</v>
      </c>
      <c r="G20" s="196">
        <v>807.5</v>
      </c>
      <c r="H20" s="196">
        <v>807.5</v>
      </c>
      <c r="I20" s="196">
        <v>807.5</v>
      </c>
    </row>
    <row r="21" spans="1:23" ht="30">
      <c r="A21" s="122" t="s">
        <v>132</v>
      </c>
      <c r="B21" s="95" t="s">
        <v>226</v>
      </c>
      <c r="C21" s="95" t="s">
        <v>163</v>
      </c>
      <c r="D21" s="95" t="s">
        <v>171</v>
      </c>
      <c r="E21" s="96" t="s">
        <v>189</v>
      </c>
      <c r="F21" s="96" t="s">
        <v>133</v>
      </c>
      <c r="G21" s="196">
        <v>1400.53107</v>
      </c>
      <c r="H21" s="196">
        <v>688.93</v>
      </c>
      <c r="I21" s="196">
        <v>724.82500000000005</v>
      </c>
    </row>
    <row r="22" spans="1:23" ht="15.6" customHeight="1">
      <c r="A22" s="122" t="s">
        <v>134</v>
      </c>
      <c r="B22" s="95" t="s">
        <v>226</v>
      </c>
      <c r="C22" s="95" t="s">
        <v>163</v>
      </c>
      <c r="D22" s="95" t="s">
        <v>171</v>
      </c>
      <c r="E22" s="96" t="s">
        <v>189</v>
      </c>
      <c r="F22" s="96" t="s">
        <v>135</v>
      </c>
      <c r="G22" s="196">
        <v>5</v>
      </c>
      <c r="H22" s="196">
        <v>5</v>
      </c>
      <c r="I22" s="196">
        <v>5</v>
      </c>
    </row>
    <row r="23" spans="1:23" ht="57">
      <c r="A23" s="125" t="s">
        <v>156</v>
      </c>
      <c r="B23" s="109" t="s">
        <v>226</v>
      </c>
      <c r="C23" s="109" t="s">
        <v>163</v>
      </c>
      <c r="D23" s="109" t="s">
        <v>172</v>
      </c>
      <c r="E23" s="110"/>
      <c r="F23" s="111"/>
      <c r="G23" s="192">
        <f>G26</f>
        <v>12</v>
      </c>
      <c r="H23" s="192">
        <f>H26</f>
        <v>12</v>
      </c>
      <c r="I23" s="192">
        <f>I26</f>
        <v>12</v>
      </c>
    </row>
    <row r="24" spans="1:23" ht="15.6" customHeight="1">
      <c r="A24" s="126" t="s">
        <v>162</v>
      </c>
      <c r="B24" s="91" t="s">
        <v>226</v>
      </c>
      <c r="C24" s="91" t="s">
        <v>163</v>
      </c>
      <c r="D24" s="91" t="s">
        <v>172</v>
      </c>
      <c r="E24" s="79" t="s">
        <v>165</v>
      </c>
      <c r="F24" s="79"/>
      <c r="G24" s="193">
        <f t="shared" ref="G24:I26" si="2">G25</f>
        <v>12</v>
      </c>
      <c r="H24" s="193">
        <f t="shared" si="2"/>
        <v>12</v>
      </c>
      <c r="I24" s="193">
        <f t="shared" si="2"/>
        <v>12</v>
      </c>
      <c r="J24" s="81"/>
      <c r="K24" s="81"/>
      <c r="L24" s="81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6"/>
    </row>
    <row r="25" spans="1:23" ht="30">
      <c r="A25" s="127" t="s">
        <v>173</v>
      </c>
      <c r="B25" s="92" t="s">
        <v>226</v>
      </c>
      <c r="C25" s="92" t="s">
        <v>163</v>
      </c>
      <c r="D25" s="92" t="s">
        <v>172</v>
      </c>
      <c r="E25" s="80" t="s">
        <v>166</v>
      </c>
      <c r="F25" s="80"/>
      <c r="G25" s="194">
        <f t="shared" si="2"/>
        <v>12</v>
      </c>
      <c r="H25" s="194">
        <f t="shared" si="2"/>
        <v>12</v>
      </c>
      <c r="I25" s="194">
        <f t="shared" si="2"/>
        <v>12</v>
      </c>
      <c r="J25" s="81"/>
      <c r="K25" s="81"/>
      <c r="L25" s="81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7"/>
    </row>
    <row r="26" spans="1:23" ht="60">
      <c r="A26" s="128" t="s">
        <v>196</v>
      </c>
      <c r="B26" s="93" t="s">
        <v>226</v>
      </c>
      <c r="C26" s="94" t="s">
        <v>163</v>
      </c>
      <c r="D26" s="94" t="s">
        <v>172</v>
      </c>
      <c r="E26" s="94" t="s">
        <v>240</v>
      </c>
      <c r="F26" s="94"/>
      <c r="G26" s="195">
        <f t="shared" si="2"/>
        <v>12</v>
      </c>
      <c r="H26" s="195">
        <f t="shared" si="2"/>
        <v>12</v>
      </c>
      <c r="I26" s="195">
        <f t="shared" si="2"/>
        <v>12</v>
      </c>
    </row>
    <row r="27" spans="1:23" ht="16.899999999999999" customHeight="1">
      <c r="A27" s="122" t="s">
        <v>109</v>
      </c>
      <c r="B27" s="95" t="s">
        <v>226</v>
      </c>
      <c r="C27" s="95" t="s">
        <v>163</v>
      </c>
      <c r="D27" s="95" t="s">
        <v>172</v>
      </c>
      <c r="E27" s="96" t="s">
        <v>240</v>
      </c>
      <c r="F27" s="96" t="s">
        <v>157</v>
      </c>
      <c r="G27" s="196">
        <v>12</v>
      </c>
      <c r="H27" s="196">
        <v>12</v>
      </c>
      <c r="I27" s="196">
        <v>12</v>
      </c>
    </row>
    <row r="28" spans="1:23" ht="30" customHeight="1">
      <c r="A28" s="125" t="s">
        <v>301</v>
      </c>
      <c r="B28" s="109" t="s">
        <v>226</v>
      </c>
      <c r="C28" s="109" t="s">
        <v>163</v>
      </c>
      <c r="D28" s="109" t="s">
        <v>299</v>
      </c>
      <c r="E28" s="110"/>
      <c r="F28" s="111"/>
      <c r="G28" s="192">
        <f>G31</f>
        <v>92.555000000000007</v>
      </c>
      <c r="H28" s="192">
        <f>H31</f>
        <v>0</v>
      </c>
      <c r="I28" s="192">
        <f>I31</f>
        <v>0</v>
      </c>
    </row>
    <row r="29" spans="1:23" ht="16.899999999999999" customHeight="1">
      <c r="A29" s="126" t="s">
        <v>162</v>
      </c>
      <c r="B29" s="91" t="s">
        <v>226</v>
      </c>
      <c r="C29" s="91" t="s">
        <v>163</v>
      </c>
      <c r="D29" s="91" t="s">
        <v>299</v>
      </c>
      <c r="E29" s="79" t="s">
        <v>165</v>
      </c>
      <c r="F29" s="79"/>
      <c r="G29" s="193">
        <f t="shared" ref="G29:I31" si="3">G30</f>
        <v>92.555000000000007</v>
      </c>
      <c r="H29" s="193">
        <f t="shared" si="3"/>
        <v>0</v>
      </c>
      <c r="I29" s="193">
        <f t="shared" si="3"/>
        <v>0</v>
      </c>
    </row>
    <row r="30" spans="1:23" ht="16.899999999999999" customHeight="1">
      <c r="A30" s="127" t="s">
        <v>173</v>
      </c>
      <c r="B30" s="92" t="s">
        <v>226</v>
      </c>
      <c r="C30" s="92" t="s">
        <v>163</v>
      </c>
      <c r="D30" s="92" t="s">
        <v>299</v>
      </c>
      <c r="E30" s="80" t="s">
        <v>166</v>
      </c>
      <c r="F30" s="80"/>
      <c r="G30" s="194">
        <f t="shared" si="3"/>
        <v>92.555000000000007</v>
      </c>
      <c r="H30" s="194">
        <f t="shared" si="3"/>
        <v>0</v>
      </c>
      <c r="I30" s="194">
        <f t="shared" si="3"/>
        <v>0</v>
      </c>
    </row>
    <row r="31" spans="1:23" ht="16.899999999999999" customHeight="1">
      <c r="A31" s="128" t="s">
        <v>302</v>
      </c>
      <c r="B31" s="93" t="s">
        <v>226</v>
      </c>
      <c r="C31" s="94" t="s">
        <v>163</v>
      </c>
      <c r="D31" s="94">
        <v>7</v>
      </c>
      <c r="E31" s="94" t="s">
        <v>300</v>
      </c>
      <c r="F31" s="94"/>
      <c r="G31" s="195">
        <f t="shared" si="3"/>
        <v>92.555000000000007</v>
      </c>
      <c r="H31" s="195">
        <f t="shared" si="3"/>
        <v>0</v>
      </c>
      <c r="I31" s="195">
        <f t="shared" si="3"/>
        <v>0</v>
      </c>
    </row>
    <row r="32" spans="1:23" ht="16.899999999999999" customHeight="1">
      <c r="A32" s="122" t="s">
        <v>132</v>
      </c>
      <c r="B32" s="95" t="s">
        <v>226</v>
      </c>
      <c r="C32" s="95" t="s">
        <v>163</v>
      </c>
      <c r="D32" s="95" t="s">
        <v>299</v>
      </c>
      <c r="E32" s="96" t="s">
        <v>300</v>
      </c>
      <c r="F32" s="96">
        <v>200</v>
      </c>
      <c r="G32" s="196">
        <v>92.555000000000007</v>
      </c>
      <c r="H32" s="196">
        <v>0</v>
      </c>
      <c r="I32" s="196">
        <v>0</v>
      </c>
    </row>
    <row r="33" spans="1:23" ht="14.25">
      <c r="A33" s="125" t="s">
        <v>136</v>
      </c>
      <c r="B33" s="109" t="s">
        <v>226</v>
      </c>
      <c r="C33" s="109" t="s">
        <v>163</v>
      </c>
      <c r="D33" s="109" t="s">
        <v>174</v>
      </c>
      <c r="E33" s="110"/>
      <c r="F33" s="111"/>
      <c r="G33" s="192">
        <f t="shared" ref="G33:I36" si="4">G34</f>
        <v>5</v>
      </c>
      <c r="H33" s="192">
        <f t="shared" si="4"/>
        <v>5</v>
      </c>
      <c r="I33" s="192">
        <f t="shared" si="4"/>
        <v>5</v>
      </c>
    </row>
    <row r="34" spans="1:23" ht="16.149999999999999" customHeight="1">
      <c r="A34" s="126" t="s">
        <v>162</v>
      </c>
      <c r="B34" s="91" t="s">
        <v>226</v>
      </c>
      <c r="C34" s="91" t="s">
        <v>163</v>
      </c>
      <c r="D34" s="91" t="s">
        <v>174</v>
      </c>
      <c r="E34" s="79" t="s">
        <v>165</v>
      </c>
      <c r="F34" s="79"/>
      <c r="G34" s="193">
        <f t="shared" si="4"/>
        <v>5</v>
      </c>
      <c r="H34" s="193">
        <f t="shared" si="4"/>
        <v>5</v>
      </c>
      <c r="I34" s="193">
        <f t="shared" si="4"/>
        <v>5</v>
      </c>
      <c r="J34" s="81"/>
      <c r="K34" s="81"/>
      <c r="L34" s="81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6"/>
    </row>
    <row r="35" spans="1:23" ht="30">
      <c r="A35" s="127" t="s">
        <v>173</v>
      </c>
      <c r="B35" s="92" t="s">
        <v>226</v>
      </c>
      <c r="C35" s="92" t="s">
        <v>163</v>
      </c>
      <c r="D35" s="92" t="s">
        <v>174</v>
      </c>
      <c r="E35" s="80" t="s">
        <v>166</v>
      </c>
      <c r="F35" s="80"/>
      <c r="G35" s="194">
        <f t="shared" si="4"/>
        <v>5</v>
      </c>
      <c r="H35" s="194">
        <f t="shared" si="4"/>
        <v>5</v>
      </c>
      <c r="I35" s="194">
        <f t="shared" si="4"/>
        <v>5</v>
      </c>
      <c r="J35" s="81"/>
      <c r="K35" s="81"/>
      <c r="L35" s="81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7"/>
    </row>
    <row r="36" spans="1:23" ht="15">
      <c r="A36" s="128" t="s">
        <v>137</v>
      </c>
      <c r="B36" s="93" t="s">
        <v>226</v>
      </c>
      <c r="C36" s="94">
        <v>1</v>
      </c>
      <c r="D36" s="94">
        <v>11</v>
      </c>
      <c r="E36" s="94" t="s">
        <v>241</v>
      </c>
      <c r="F36" s="94" t="s">
        <v>138</v>
      </c>
      <c r="G36" s="195">
        <f t="shared" si="4"/>
        <v>5</v>
      </c>
      <c r="H36" s="195">
        <f t="shared" si="4"/>
        <v>5</v>
      </c>
      <c r="I36" s="195">
        <f t="shared" si="4"/>
        <v>5</v>
      </c>
    </row>
    <row r="37" spans="1:23" ht="14.45" customHeight="1">
      <c r="A37" s="122" t="s">
        <v>134</v>
      </c>
      <c r="B37" s="95" t="s">
        <v>226</v>
      </c>
      <c r="C37" s="95" t="s">
        <v>163</v>
      </c>
      <c r="D37" s="95" t="s">
        <v>174</v>
      </c>
      <c r="E37" s="96" t="s">
        <v>241</v>
      </c>
      <c r="F37" s="96" t="s">
        <v>135</v>
      </c>
      <c r="G37" s="196">
        <v>5</v>
      </c>
      <c r="H37" s="196">
        <v>5</v>
      </c>
      <c r="I37" s="196">
        <v>5</v>
      </c>
    </row>
    <row r="38" spans="1:23" ht="14.25">
      <c r="A38" s="125" t="s">
        <v>139</v>
      </c>
      <c r="B38" s="109" t="s">
        <v>226</v>
      </c>
      <c r="C38" s="109" t="s">
        <v>163</v>
      </c>
      <c r="D38" s="109" t="s">
        <v>175</v>
      </c>
      <c r="E38" s="110"/>
      <c r="F38" s="111"/>
      <c r="G38" s="192">
        <f t="shared" ref="G38:I39" si="5">G39</f>
        <v>3002.7873300000001</v>
      </c>
      <c r="H38" s="192">
        <f t="shared" si="5"/>
        <v>3002.7873300000001</v>
      </c>
      <c r="I38" s="192">
        <f t="shared" si="5"/>
        <v>3005.1873300000002</v>
      </c>
    </row>
    <row r="39" spans="1:23" ht="15.6" customHeight="1">
      <c r="A39" s="126" t="s">
        <v>162</v>
      </c>
      <c r="B39" s="91" t="s">
        <v>226</v>
      </c>
      <c r="C39" s="91" t="s">
        <v>163</v>
      </c>
      <c r="D39" s="91" t="s">
        <v>175</v>
      </c>
      <c r="E39" s="79" t="s">
        <v>242</v>
      </c>
      <c r="F39" s="79"/>
      <c r="G39" s="193">
        <f t="shared" si="5"/>
        <v>3002.7873300000001</v>
      </c>
      <c r="H39" s="193">
        <f t="shared" si="5"/>
        <v>3002.7873300000001</v>
      </c>
      <c r="I39" s="193">
        <f t="shared" si="5"/>
        <v>3005.1873300000002</v>
      </c>
      <c r="J39" s="81"/>
      <c r="K39" s="81"/>
      <c r="L39" s="81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6"/>
    </row>
    <row r="40" spans="1:23" ht="30">
      <c r="A40" s="127" t="s">
        <v>173</v>
      </c>
      <c r="B40" s="92" t="s">
        <v>226</v>
      </c>
      <c r="C40" s="92" t="s">
        <v>163</v>
      </c>
      <c r="D40" s="92" t="s">
        <v>175</v>
      </c>
      <c r="E40" s="80" t="s">
        <v>242</v>
      </c>
      <c r="F40" s="80"/>
      <c r="G40" s="194">
        <f>G41+G43</f>
        <v>3002.7873300000001</v>
      </c>
      <c r="H40" s="194">
        <f>H41+H43</f>
        <v>3002.7873300000001</v>
      </c>
      <c r="I40" s="194">
        <f>I41+I43</f>
        <v>3005.1873300000002</v>
      </c>
      <c r="J40" s="81"/>
      <c r="K40" s="81"/>
      <c r="L40" s="81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7"/>
    </row>
    <row r="41" spans="1:23" ht="111" customHeight="1">
      <c r="A41" s="128" t="s">
        <v>140</v>
      </c>
      <c r="B41" s="93" t="s">
        <v>226</v>
      </c>
      <c r="C41" s="93" t="s">
        <v>163</v>
      </c>
      <c r="D41" s="94">
        <v>13</v>
      </c>
      <c r="E41" s="94" t="s">
        <v>243</v>
      </c>
      <c r="F41" s="94"/>
      <c r="G41" s="195">
        <f>G42</f>
        <v>0.78732999999999997</v>
      </c>
      <c r="H41" s="195">
        <f>H42</f>
        <v>0.78732999999999997</v>
      </c>
      <c r="I41" s="195">
        <f>I42</f>
        <v>0.78732999999999997</v>
      </c>
    </row>
    <row r="42" spans="1:23" ht="30">
      <c r="A42" s="122" t="s">
        <v>132</v>
      </c>
      <c r="B42" s="95" t="s">
        <v>226</v>
      </c>
      <c r="C42" s="95" t="s">
        <v>163</v>
      </c>
      <c r="D42" s="95" t="s">
        <v>175</v>
      </c>
      <c r="E42" s="96" t="s">
        <v>243</v>
      </c>
      <c r="F42" s="96" t="s">
        <v>133</v>
      </c>
      <c r="G42" s="196">
        <v>0.78732999999999997</v>
      </c>
      <c r="H42" s="196">
        <v>0.78732999999999997</v>
      </c>
      <c r="I42" s="196">
        <v>0.78732999999999997</v>
      </c>
    </row>
    <row r="43" spans="1:23" ht="60">
      <c r="A43" s="128" t="s">
        <v>176</v>
      </c>
      <c r="B43" s="93" t="s">
        <v>226</v>
      </c>
      <c r="C43" s="93" t="s">
        <v>163</v>
      </c>
      <c r="D43" s="94">
        <v>13</v>
      </c>
      <c r="E43" s="94" t="s">
        <v>244</v>
      </c>
      <c r="F43" s="94"/>
      <c r="G43" s="195">
        <f>SUM(G44:G45)</f>
        <v>3002</v>
      </c>
      <c r="H43" s="195">
        <f>SUM(H44:H45)</f>
        <v>3002</v>
      </c>
      <c r="I43" s="195">
        <f>SUM(I44:I45)</f>
        <v>3004.4</v>
      </c>
    </row>
    <row r="44" spans="1:23" ht="90">
      <c r="A44" s="122" t="s">
        <v>169</v>
      </c>
      <c r="B44" s="95" t="s">
        <v>226</v>
      </c>
      <c r="C44" s="95" t="s">
        <v>163</v>
      </c>
      <c r="D44" s="95" t="s">
        <v>175</v>
      </c>
      <c r="E44" s="96" t="s">
        <v>244</v>
      </c>
      <c r="F44" s="96" t="s">
        <v>129</v>
      </c>
      <c r="G44" s="196">
        <v>2997</v>
      </c>
      <c r="H44" s="196">
        <v>2997</v>
      </c>
      <c r="I44" s="196">
        <v>2999.4</v>
      </c>
    </row>
    <row r="45" spans="1:23" ht="18" customHeight="1">
      <c r="A45" s="122" t="s">
        <v>134</v>
      </c>
      <c r="B45" s="95" t="s">
        <v>226</v>
      </c>
      <c r="C45" s="95" t="s">
        <v>163</v>
      </c>
      <c r="D45" s="95" t="s">
        <v>175</v>
      </c>
      <c r="E45" s="96" t="s">
        <v>244</v>
      </c>
      <c r="F45" s="96" t="s">
        <v>135</v>
      </c>
      <c r="G45" s="196">
        <v>5</v>
      </c>
      <c r="H45" s="196">
        <v>5</v>
      </c>
      <c r="I45" s="196">
        <v>5</v>
      </c>
    </row>
    <row r="46" spans="1:23" ht="14.25">
      <c r="A46" s="124" t="s">
        <v>141</v>
      </c>
      <c r="B46" s="112" t="s">
        <v>226</v>
      </c>
      <c r="C46" s="112" t="s">
        <v>164</v>
      </c>
      <c r="D46" s="112" t="s">
        <v>170</v>
      </c>
      <c r="E46" s="113"/>
      <c r="F46" s="114"/>
      <c r="G46" s="191">
        <f>G47</f>
        <v>137.19999999999999</v>
      </c>
      <c r="H46" s="191">
        <f t="shared" ref="H46:I49" si="6">H47</f>
        <v>138.70000000000002</v>
      </c>
      <c r="I46" s="191">
        <f t="shared" si="6"/>
        <v>144.5</v>
      </c>
    </row>
    <row r="47" spans="1:23" ht="28.5">
      <c r="A47" s="125" t="s">
        <v>142</v>
      </c>
      <c r="B47" s="109" t="s">
        <v>226</v>
      </c>
      <c r="C47" s="109" t="s">
        <v>164</v>
      </c>
      <c r="D47" s="109" t="s">
        <v>177</v>
      </c>
      <c r="E47" s="110"/>
      <c r="F47" s="111"/>
      <c r="G47" s="192">
        <f>G48</f>
        <v>137.19999999999999</v>
      </c>
      <c r="H47" s="192">
        <f t="shared" si="6"/>
        <v>138.70000000000002</v>
      </c>
      <c r="I47" s="192">
        <f t="shared" si="6"/>
        <v>144.5</v>
      </c>
    </row>
    <row r="48" spans="1:23" ht="30">
      <c r="A48" s="126" t="s">
        <v>162</v>
      </c>
      <c r="B48" s="91" t="s">
        <v>226</v>
      </c>
      <c r="C48" s="91" t="s">
        <v>164</v>
      </c>
      <c r="D48" s="91" t="s">
        <v>177</v>
      </c>
      <c r="E48" s="79" t="s">
        <v>165</v>
      </c>
      <c r="F48" s="79"/>
      <c r="G48" s="193">
        <f>G49</f>
        <v>137.19999999999999</v>
      </c>
      <c r="H48" s="193">
        <f t="shared" si="6"/>
        <v>138.70000000000002</v>
      </c>
      <c r="I48" s="193">
        <f t="shared" si="6"/>
        <v>144.5</v>
      </c>
      <c r="J48" s="81"/>
      <c r="K48" s="81"/>
      <c r="L48" s="81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6"/>
    </row>
    <row r="49" spans="1:23" ht="30">
      <c r="A49" s="127" t="s">
        <v>173</v>
      </c>
      <c r="B49" s="92" t="s">
        <v>226</v>
      </c>
      <c r="C49" s="92" t="s">
        <v>164</v>
      </c>
      <c r="D49" s="92" t="s">
        <v>177</v>
      </c>
      <c r="E49" s="80" t="s">
        <v>166</v>
      </c>
      <c r="F49" s="80"/>
      <c r="G49" s="194">
        <f>G50</f>
        <v>137.19999999999999</v>
      </c>
      <c r="H49" s="194">
        <f t="shared" si="6"/>
        <v>138.70000000000002</v>
      </c>
      <c r="I49" s="194">
        <f t="shared" si="6"/>
        <v>144.5</v>
      </c>
      <c r="J49" s="81"/>
      <c r="K49" s="81"/>
      <c r="L49" s="81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7"/>
    </row>
    <row r="50" spans="1:23" ht="45">
      <c r="A50" s="128" t="s">
        <v>143</v>
      </c>
      <c r="B50" s="93" t="s">
        <v>226</v>
      </c>
      <c r="C50" s="93" t="s">
        <v>164</v>
      </c>
      <c r="D50" s="94">
        <v>3</v>
      </c>
      <c r="E50" s="94" t="s">
        <v>144</v>
      </c>
      <c r="F50" s="94"/>
      <c r="G50" s="195">
        <f>SUM(G51:G52)</f>
        <v>137.19999999999999</v>
      </c>
      <c r="H50" s="195">
        <f>SUM(H51:H52)</f>
        <v>138.70000000000002</v>
      </c>
      <c r="I50" s="195">
        <f>SUM(I51:I52)</f>
        <v>144.5</v>
      </c>
    </row>
    <row r="51" spans="1:23" ht="90">
      <c r="A51" s="122" t="s">
        <v>169</v>
      </c>
      <c r="B51" s="95" t="s">
        <v>226</v>
      </c>
      <c r="C51" s="95" t="s">
        <v>164</v>
      </c>
      <c r="D51" s="95" t="s">
        <v>177</v>
      </c>
      <c r="E51" s="96" t="s">
        <v>144</v>
      </c>
      <c r="F51" s="96" t="s">
        <v>129</v>
      </c>
      <c r="G51" s="196">
        <v>124.5</v>
      </c>
      <c r="H51" s="196">
        <v>127.9</v>
      </c>
      <c r="I51" s="196">
        <v>127.9</v>
      </c>
    </row>
    <row r="52" spans="1:23" ht="30">
      <c r="A52" s="122" t="s">
        <v>132</v>
      </c>
      <c r="B52" s="95" t="s">
        <v>226</v>
      </c>
      <c r="C52" s="95" t="s">
        <v>164</v>
      </c>
      <c r="D52" s="95" t="s">
        <v>177</v>
      </c>
      <c r="E52" s="96" t="s">
        <v>144</v>
      </c>
      <c r="F52" s="96" t="s">
        <v>133</v>
      </c>
      <c r="G52" s="196">
        <v>12.7</v>
      </c>
      <c r="H52" s="196">
        <v>10.8</v>
      </c>
      <c r="I52" s="196">
        <v>16.600000000000001</v>
      </c>
    </row>
    <row r="53" spans="1:23" ht="28.5">
      <c r="A53" s="124" t="s">
        <v>145</v>
      </c>
      <c r="B53" s="112" t="s">
        <v>226</v>
      </c>
      <c r="C53" s="112" t="s">
        <v>177</v>
      </c>
      <c r="D53" s="112" t="s">
        <v>170</v>
      </c>
      <c r="E53" s="113"/>
      <c r="F53" s="114"/>
      <c r="G53" s="191">
        <f>G54+G59</f>
        <v>35</v>
      </c>
      <c r="H53" s="191">
        <f>H54+H59</f>
        <v>0</v>
      </c>
      <c r="I53" s="191">
        <f>I54+I59</f>
        <v>0</v>
      </c>
    </row>
    <row r="54" spans="1:23" ht="14.25">
      <c r="A54" s="125" t="s">
        <v>178</v>
      </c>
      <c r="B54" s="109" t="s">
        <v>226</v>
      </c>
      <c r="C54" s="109" t="s">
        <v>177</v>
      </c>
      <c r="D54" s="109" t="s">
        <v>179</v>
      </c>
      <c r="E54" s="110"/>
      <c r="F54" s="111"/>
      <c r="G54" s="192">
        <f t="shared" ref="G54:I56" si="7">G55</f>
        <v>30</v>
      </c>
      <c r="H54" s="192">
        <f t="shared" si="7"/>
        <v>0</v>
      </c>
      <c r="I54" s="192">
        <f t="shared" si="7"/>
        <v>0</v>
      </c>
    </row>
    <row r="55" spans="1:23" ht="28.5">
      <c r="A55" s="129" t="s">
        <v>246</v>
      </c>
      <c r="B55" s="116" t="s">
        <v>226</v>
      </c>
      <c r="C55" s="116" t="s">
        <v>177</v>
      </c>
      <c r="D55" s="117" t="s">
        <v>179</v>
      </c>
      <c r="E55" s="117" t="s">
        <v>247</v>
      </c>
      <c r="F55" s="118"/>
      <c r="G55" s="197">
        <f t="shared" si="7"/>
        <v>30</v>
      </c>
      <c r="H55" s="197">
        <f t="shared" si="7"/>
        <v>0</v>
      </c>
      <c r="I55" s="197">
        <f t="shared" si="7"/>
        <v>0</v>
      </c>
    </row>
    <row r="56" spans="1:23" ht="28.5">
      <c r="A56" s="132" t="s">
        <v>246</v>
      </c>
      <c r="B56" s="133" t="s">
        <v>226</v>
      </c>
      <c r="C56" s="133" t="s">
        <v>177</v>
      </c>
      <c r="D56" s="134" t="s">
        <v>179</v>
      </c>
      <c r="E56" s="134" t="s">
        <v>248</v>
      </c>
      <c r="F56" s="135"/>
      <c r="G56" s="198">
        <f>G57</f>
        <v>30</v>
      </c>
      <c r="H56" s="198">
        <f t="shared" si="7"/>
        <v>0</v>
      </c>
      <c r="I56" s="198">
        <f t="shared" si="7"/>
        <v>0</v>
      </c>
      <c r="K56" s="136"/>
    </row>
    <row r="57" spans="1:23" ht="105">
      <c r="A57" s="130" t="s">
        <v>183</v>
      </c>
      <c r="B57" s="119" t="s">
        <v>226</v>
      </c>
      <c r="C57" s="119" t="s">
        <v>177</v>
      </c>
      <c r="D57" s="120" t="s">
        <v>179</v>
      </c>
      <c r="E57" s="120" t="s">
        <v>249</v>
      </c>
      <c r="F57" s="121"/>
      <c r="G57" s="199">
        <f>G58</f>
        <v>30</v>
      </c>
      <c r="H57" s="199">
        <f>H58</f>
        <v>0</v>
      </c>
      <c r="I57" s="199">
        <f>I58</f>
        <v>0</v>
      </c>
    </row>
    <row r="58" spans="1:23" ht="30">
      <c r="A58" s="122" t="s">
        <v>132</v>
      </c>
      <c r="B58" s="95" t="s">
        <v>226</v>
      </c>
      <c r="C58" s="95" t="s">
        <v>177</v>
      </c>
      <c r="D58" s="95" t="s">
        <v>179</v>
      </c>
      <c r="E58" s="96" t="s">
        <v>249</v>
      </c>
      <c r="F58" s="96" t="s">
        <v>133</v>
      </c>
      <c r="G58" s="196">
        <v>30</v>
      </c>
      <c r="H58" s="196">
        <v>0</v>
      </c>
      <c r="I58" s="196">
        <v>0</v>
      </c>
    </row>
    <row r="59" spans="1:23" ht="57">
      <c r="A59" s="125" t="s">
        <v>182</v>
      </c>
      <c r="B59" s="109" t="s">
        <v>226</v>
      </c>
      <c r="C59" s="109" t="s">
        <v>177</v>
      </c>
      <c r="D59" s="109" t="s">
        <v>181</v>
      </c>
      <c r="E59" s="110"/>
      <c r="F59" s="111"/>
      <c r="G59" s="192">
        <f t="shared" ref="G59:I61" si="8">G60</f>
        <v>5</v>
      </c>
      <c r="H59" s="192">
        <f t="shared" si="8"/>
        <v>0</v>
      </c>
      <c r="I59" s="192">
        <f t="shared" si="8"/>
        <v>0</v>
      </c>
    </row>
    <row r="60" spans="1:23" ht="42.75">
      <c r="A60" s="129" t="s">
        <v>245</v>
      </c>
      <c r="B60" s="116" t="s">
        <v>226</v>
      </c>
      <c r="C60" s="116" t="s">
        <v>177</v>
      </c>
      <c r="D60" s="117" t="s">
        <v>181</v>
      </c>
      <c r="E60" s="117" t="s">
        <v>185</v>
      </c>
      <c r="F60" s="118"/>
      <c r="G60" s="197">
        <f t="shared" si="8"/>
        <v>5</v>
      </c>
      <c r="H60" s="197">
        <f t="shared" si="8"/>
        <v>0</v>
      </c>
      <c r="I60" s="197">
        <f t="shared" si="8"/>
        <v>0</v>
      </c>
    </row>
    <row r="61" spans="1:23" ht="60">
      <c r="A61" s="130" t="s">
        <v>184</v>
      </c>
      <c r="B61" s="119" t="s">
        <v>226</v>
      </c>
      <c r="C61" s="119" t="s">
        <v>177</v>
      </c>
      <c r="D61" s="120" t="s">
        <v>181</v>
      </c>
      <c r="E61" s="120" t="s">
        <v>250</v>
      </c>
      <c r="F61" s="121"/>
      <c r="G61" s="199">
        <f t="shared" si="8"/>
        <v>5</v>
      </c>
      <c r="H61" s="199">
        <f t="shared" si="8"/>
        <v>0</v>
      </c>
      <c r="I61" s="199">
        <f t="shared" si="8"/>
        <v>0</v>
      </c>
    </row>
    <row r="62" spans="1:23" ht="30">
      <c r="A62" s="122" t="s">
        <v>132</v>
      </c>
      <c r="B62" s="95" t="s">
        <v>226</v>
      </c>
      <c r="C62" s="95" t="s">
        <v>177</v>
      </c>
      <c r="D62" s="95" t="s">
        <v>181</v>
      </c>
      <c r="E62" s="96" t="s">
        <v>250</v>
      </c>
      <c r="F62" s="96" t="s">
        <v>133</v>
      </c>
      <c r="G62" s="196">
        <v>5</v>
      </c>
      <c r="H62" s="196">
        <v>0</v>
      </c>
      <c r="I62" s="196">
        <v>0</v>
      </c>
    </row>
    <row r="63" spans="1:23" ht="14.25">
      <c r="A63" s="124" t="s">
        <v>280</v>
      </c>
      <c r="B63" s="112" t="s">
        <v>226</v>
      </c>
      <c r="C63" s="112" t="s">
        <v>171</v>
      </c>
      <c r="D63" s="112" t="s">
        <v>170</v>
      </c>
      <c r="E63" s="113"/>
      <c r="F63" s="114"/>
      <c r="G63" s="191">
        <f>G64</f>
        <v>27.424970000000002</v>
      </c>
      <c r="H63" s="191">
        <f>H64</f>
        <v>0</v>
      </c>
      <c r="I63" s="191">
        <f>I64</f>
        <v>0</v>
      </c>
    </row>
    <row r="64" spans="1:23" ht="42.75">
      <c r="A64" s="125" t="s">
        <v>258</v>
      </c>
      <c r="B64" s="109" t="s">
        <v>226</v>
      </c>
      <c r="C64" s="109" t="s">
        <v>171</v>
      </c>
      <c r="D64" s="109" t="s">
        <v>170</v>
      </c>
      <c r="E64" s="110"/>
      <c r="F64" s="111"/>
      <c r="G64" s="192">
        <f>G68+G71+G74+G65</f>
        <v>27.424970000000002</v>
      </c>
      <c r="H64" s="192">
        <f>H68+H71+H74+H65</f>
        <v>0</v>
      </c>
      <c r="I64" s="192">
        <f>I68+I71+I74+I65</f>
        <v>0</v>
      </c>
    </row>
    <row r="65" spans="1:9" ht="28.5">
      <c r="A65" s="129" t="s">
        <v>296</v>
      </c>
      <c r="B65" s="116" t="s">
        <v>226</v>
      </c>
      <c r="C65" s="116" t="s">
        <v>171</v>
      </c>
      <c r="D65" s="117" t="s">
        <v>298</v>
      </c>
      <c r="E65" s="117" t="s">
        <v>305</v>
      </c>
      <c r="F65" s="118"/>
      <c r="G65" s="197">
        <f t="shared" ref="G65:I66" si="9">G66</f>
        <v>7.4249700000000001</v>
      </c>
      <c r="H65" s="197">
        <f t="shared" si="9"/>
        <v>0</v>
      </c>
      <c r="I65" s="197">
        <f t="shared" si="9"/>
        <v>0</v>
      </c>
    </row>
    <row r="66" spans="1:9" ht="30">
      <c r="A66" s="130" t="s">
        <v>297</v>
      </c>
      <c r="B66" s="119" t="s">
        <v>226</v>
      </c>
      <c r="C66" s="119" t="s">
        <v>171</v>
      </c>
      <c r="D66" s="120" t="s">
        <v>298</v>
      </c>
      <c r="E66" s="120" t="s">
        <v>304</v>
      </c>
      <c r="F66" s="121"/>
      <c r="G66" s="199">
        <f t="shared" si="9"/>
        <v>7.4249700000000001</v>
      </c>
      <c r="H66" s="199">
        <f t="shared" si="9"/>
        <v>0</v>
      </c>
      <c r="I66" s="199">
        <f t="shared" si="9"/>
        <v>0</v>
      </c>
    </row>
    <row r="67" spans="1:9" ht="30">
      <c r="A67" s="122" t="s">
        <v>132</v>
      </c>
      <c r="B67" s="95" t="s">
        <v>226</v>
      </c>
      <c r="C67" s="95" t="s">
        <v>259</v>
      </c>
      <c r="D67" s="95" t="s">
        <v>298</v>
      </c>
      <c r="E67" s="96" t="s">
        <v>303</v>
      </c>
      <c r="F67" s="96" t="s">
        <v>133</v>
      </c>
      <c r="G67" s="196">
        <v>7.4249700000000001</v>
      </c>
      <c r="H67" s="196">
        <v>0</v>
      </c>
      <c r="I67" s="196">
        <v>0</v>
      </c>
    </row>
    <row r="68" spans="1:9" ht="63" customHeight="1">
      <c r="A68" s="129" t="s">
        <v>261</v>
      </c>
      <c r="B68" s="116" t="s">
        <v>226</v>
      </c>
      <c r="C68" s="116" t="s">
        <v>171</v>
      </c>
      <c r="D68" s="117" t="s">
        <v>260</v>
      </c>
      <c r="E68" s="117" t="s">
        <v>186</v>
      </c>
      <c r="F68" s="118"/>
      <c r="G68" s="197">
        <f t="shared" ref="G68:I69" si="10">G69</f>
        <v>3</v>
      </c>
      <c r="H68" s="197">
        <f t="shared" si="10"/>
        <v>0</v>
      </c>
      <c r="I68" s="197">
        <f t="shared" si="10"/>
        <v>0</v>
      </c>
    </row>
    <row r="69" spans="1:9" ht="30">
      <c r="A69" s="130" t="s">
        <v>263</v>
      </c>
      <c r="B69" s="119" t="s">
        <v>226</v>
      </c>
      <c r="C69" s="119" t="s">
        <v>171</v>
      </c>
      <c r="D69" s="120" t="s">
        <v>260</v>
      </c>
      <c r="E69" s="120" t="s">
        <v>262</v>
      </c>
      <c r="F69" s="121"/>
      <c r="G69" s="199">
        <f t="shared" si="10"/>
        <v>3</v>
      </c>
      <c r="H69" s="199">
        <f t="shared" si="10"/>
        <v>0</v>
      </c>
      <c r="I69" s="199">
        <f t="shared" si="10"/>
        <v>0</v>
      </c>
    </row>
    <row r="70" spans="1:9" ht="30">
      <c r="A70" s="122" t="s">
        <v>132</v>
      </c>
      <c r="B70" s="95" t="s">
        <v>226</v>
      </c>
      <c r="C70" s="95" t="s">
        <v>259</v>
      </c>
      <c r="D70" s="95" t="s">
        <v>260</v>
      </c>
      <c r="E70" s="96" t="s">
        <v>262</v>
      </c>
      <c r="F70" s="96" t="s">
        <v>133</v>
      </c>
      <c r="G70" s="196">
        <v>3</v>
      </c>
      <c r="H70" s="196">
        <v>0</v>
      </c>
      <c r="I70" s="196">
        <v>0</v>
      </c>
    </row>
    <row r="71" spans="1:9" ht="62.25" customHeight="1">
      <c r="A71" s="129" t="s">
        <v>264</v>
      </c>
      <c r="B71" s="116" t="s">
        <v>226</v>
      </c>
      <c r="C71" s="116" t="s">
        <v>171</v>
      </c>
      <c r="D71" s="117" t="s">
        <v>260</v>
      </c>
      <c r="E71" s="117" t="s">
        <v>187</v>
      </c>
      <c r="F71" s="118"/>
      <c r="G71" s="197">
        <f t="shared" ref="G71:I72" si="11">G72</f>
        <v>2</v>
      </c>
      <c r="H71" s="197">
        <f t="shared" si="11"/>
        <v>0</v>
      </c>
      <c r="I71" s="197">
        <f t="shared" si="11"/>
        <v>0</v>
      </c>
    </row>
    <row r="72" spans="1:9" ht="45">
      <c r="A72" s="130" t="s">
        <v>266</v>
      </c>
      <c r="B72" s="119" t="s">
        <v>226</v>
      </c>
      <c r="C72" s="119" t="s">
        <v>171</v>
      </c>
      <c r="D72" s="120" t="s">
        <v>260</v>
      </c>
      <c r="E72" s="120" t="s">
        <v>265</v>
      </c>
      <c r="F72" s="121"/>
      <c r="G72" s="199">
        <f t="shared" si="11"/>
        <v>2</v>
      </c>
      <c r="H72" s="199">
        <f t="shared" si="11"/>
        <v>0</v>
      </c>
      <c r="I72" s="199">
        <f t="shared" si="11"/>
        <v>0</v>
      </c>
    </row>
    <row r="73" spans="1:9" ht="30">
      <c r="A73" s="122" t="s">
        <v>132</v>
      </c>
      <c r="B73" s="95" t="s">
        <v>226</v>
      </c>
      <c r="C73" s="95" t="s">
        <v>171</v>
      </c>
      <c r="D73" s="95" t="s">
        <v>260</v>
      </c>
      <c r="E73" s="96" t="s">
        <v>265</v>
      </c>
      <c r="F73" s="96" t="s">
        <v>133</v>
      </c>
      <c r="G73" s="196">
        <v>2</v>
      </c>
      <c r="H73" s="196">
        <v>0</v>
      </c>
      <c r="I73" s="196">
        <v>0</v>
      </c>
    </row>
    <row r="74" spans="1:9" ht="42.75">
      <c r="A74" s="129" t="s">
        <v>267</v>
      </c>
      <c r="B74" s="116" t="s">
        <v>226</v>
      </c>
      <c r="C74" s="116" t="s">
        <v>171</v>
      </c>
      <c r="D74" s="117" t="s">
        <v>260</v>
      </c>
      <c r="E74" s="117" t="s">
        <v>188</v>
      </c>
      <c r="F74" s="118"/>
      <c r="G74" s="197">
        <f t="shared" ref="G74:I75" si="12">G75</f>
        <v>15</v>
      </c>
      <c r="H74" s="197">
        <f t="shared" si="12"/>
        <v>0</v>
      </c>
      <c r="I74" s="197">
        <f t="shared" si="12"/>
        <v>0</v>
      </c>
    </row>
    <row r="75" spans="1:9" ht="30">
      <c r="A75" s="130" t="s">
        <v>268</v>
      </c>
      <c r="B75" s="119" t="s">
        <v>226</v>
      </c>
      <c r="C75" s="119" t="s">
        <v>171</v>
      </c>
      <c r="D75" s="120" t="s">
        <v>260</v>
      </c>
      <c r="E75" s="120" t="s">
        <v>269</v>
      </c>
      <c r="F75" s="121"/>
      <c r="G75" s="199">
        <f t="shared" si="12"/>
        <v>15</v>
      </c>
      <c r="H75" s="199">
        <f t="shared" si="12"/>
        <v>0</v>
      </c>
      <c r="I75" s="199">
        <f t="shared" si="12"/>
        <v>0</v>
      </c>
    </row>
    <row r="76" spans="1:9" ht="30">
      <c r="A76" s="122" t="s">
        <v>132</v>
      </c>
      <c r="B76" s="95" t="s">
        <v>226</v>
      </c>
      <c r="C76" s="95" t="s">
        <v>171</v>
      </c>
      <c r="D76" s="95" t="s">
        <v>260</v>
      </c>
      <c r="E76" s="96" t="s">
        <v>269</v>
      </c>
      <c r="F76" s="96" t="s">
        <v>133</v>
      </c>
      <c r="G76" s="196">
        <v>15</v>
      </c>
      <c r="H76" s="196">
        <v>0</v>
      </c>
      <c r="I76" s="196">
        <v>0</v>
      </c>
    </row>
    <row r="77" spans="1:9" ht="14.25">
      <c r="A77" s="124" t="s">
        <v>257</v>
      </c>
      <c r="B77" s="112" t="s">
        <v>226</v>
      </c>
      <c r="C77" s="112" t="s">
        <v>180</v>
      </c>
      <c r="D77" s="112" t="s">
        <v>170</v>
      </c>
      <c r="E77" s="113"/>
      <c r="F77" s="114"/>
      <c r="G77" s="191">
        <f>G78+G82</f>
        <v>40</v>
      </c>
      <c r="H77" s="191">
        <f>H78+H82</f>
        <v>0</v>
      </c>
      <c r="I77" s="191">
        <f>I78+I82</f>
        <v>0</v>
      </c>
    </row>
    <row r="78" spans="1:9" ht="14.25">
      <c r="A78" s="125" t="s">
        <v>146</v>
      </c>
      <c r="B78" s="109" t="s">
        <v>226</v>
      </c>
      <c r="C78" s="109" t="s">
        <v>180</v>
      </c>
      <c r="D78" s="109" t="s">
        <v>164</v>
      </c>
      <c r="E78" s="110"/>
      <c r="F78" s="111"/>
      <c r="G78" s="192">
        <f>G79</f>
        <v>10</v>
      </c>
      <c r="H78" s="192">
        <f>H79</f>
        <v>0</v>
      </c>
      <c r="I78" s="192">
        <f>I79</f>
        <v>0</v>
      </c>
    </row>
    <row r="79" spans="1:9" ht="71.25">
      <c r="A79" s="129" t="s">
        <v>251</v>
      </c>
      <c r="B79" s="116" t="s">
        <v>226</v>
      </c>
      <c r="C79" s="116" t="s">
        <v>180</v>
      </c>
      <c r="D79" s="117" t="s">
        <v>164</v>
      </c>
      <c r="E79" s="117" t="s">
        <v>195</v>
      </c>
      <c r="F79" s="118"/>
      <c r="G79" s="197">
        <f t="shared" ref="G79:I80" si="13">G80</f>
        <v>10</v>
      </c>
      <c r="H79" s="197">
        <f t="shared" si="13"/>
        <v>0</v>
      </c>
      <c r="I79" s="197">
        <f t="shared" si="13"/>
        <v>0</v>
      </c>
    </row>
    <row r="80" spans="1:9" ht="45">
      <c r="A80" s="130" t="s">
        <v>253</v>
      </c>
      <c r="B80" s="119" t="s">
        <v>226</v>
      </c>
      <c r="C80" s="119" t="s">
        <v>180</v>
      </c>
      <c r="D80" s="120" t="s">
        <v>164</v>
      </c>
      <c r="E80" s="120" t="s">
        <v>254</v>
      </c>
      <c r="F80" s="121"/>
      <c r="G80" s="199">
        <f t="shared" si="13"/>
        <v>10</v>
      </c>
      <c r="H80" s="199">
        <f t="shared" si="13"/>
        <v>0</v>
      </c>
      <c r="I80" s="199">
        <f t="shared" si="13"/>
        <v>0</v>
      </c>
    </row>
    <row r="81" spans="1:23" ht="30">
      <c r="A81" s="122" t="s">
        <v>132</v>
      </c>
      <c r="B81" s="95" t="s">
        <v>226</v>
      </c>
      <c r="C81" s="95" t="s">
        <v>180</v>
      </c>
      <c r="D81" s="95" t="s">
        <v>164</v>
      </c>
      <c r="E81" s="96" t="s">
        <v>254</v>
      </c>
      <c r="F81" s="96" t="s">
        <v>133</v>
      </c>
      <c r="G81" s="196">
        <v>10</v>
      </c>
      <c r="H81" s="196">
        <v>0</v>
      </c>
      <c r="I81" s="196">
        <v>0</v>
      </c>
    </row>
    <row r="82" spans="1:23" ht="14.25">
      <c r="A82" s="125" t="s">
        <v>147</v>
      </c>
      <c r="B82" s="109" t="s">
        <v>226</v>
      </c>
      <c r="C82" s="109" t="s">
        <v>180</v>
      </c>
      <c r="D82" s="109" t="s">
        <v>177</v>
      </c>
      <c r="E82" s="110"/>
      <c r="F82" s="111"/>
      <c r="G82" s="192">
        <f>G83</f>
        <v>30</v>
      </c>
      <c r="H82" s="192">
        <f>H83</f>
        <v>0</v>
      </c>
      <c r="I82" s="192">
        <f>I83</f>
        <v>0</v>
      </c>
    </row>
    <row r="83" spans="1:23" ht="42.75" customHeight="1">
      <c r="A83" s="129" t="s">
        <v>252</v>
      </c>
      <c r="B83" s="116" t="s">
        <v>226</v>
      </c>
      <c r="C83" s="116" t="s">
        <v>180</v>
      </c>
      <c r="D83" s="117" t="s">
        <v>177</v>
      </c>
      <c r="E83" s="117" t="s">
        <v>256</v>
      </c>
      <c r="F83" s="118"/>
      <c r="G83" s="197">
        <f t="shared" ref="G83:I84" si="14">G84</f>
        <v>30</v>
      </c>
      <c r="H83" s="197">
        <f t="shared" si="14"/>
        <v>0</v>
      </c>
      <c r="I83" s="197">
        <f t="shared" si="14"/>
        <v>0</v>
      </c>
    </row>
    <row r="84" spans="1:23" ht="45">
      <c r="A84" s="130" t="s">
        <v>282</v>
      </c>
      <c r="B84" s="119" t="s">
        <v>226</v>
      </c>
      <c r="C84" s="119" t="s">
        <v>180</v>
      </c>
      <c r="D84" s="120" t="s">
        <v>177</v>
      </c>
      <c r="E84" s="120" t="s">
        <v>255</v>
      </c>
      <c r="F84" s="121"/>
      <c r="G84" s="199">
        <f t="shared" si="14"/>
        <v>30</v>
      </c>
      <c r="H84" s="199">
        <f t="shared" si="14"/>
        <v>0</v>
      </c>
      <c r="I84" s="199">
        <f t="shared" si="14"/>
        <v>0</v>
      </c>
    </row>
    <row r="85" spans="1:23" ht="30">
      <c r="A85" s="122" t="s">
        <v>132</v>
      </c>
      <c r="B85" s="95" t="s">
        <v>226</v>
      </c>
      <c r="C85" s="95" t="s">
        <v>180</v>
      </c>
      <c r="D85" s="95" t="s">
        <v>177</v>
      </c>
      <c r="E85" s="96" t="s">
        <v>255</v>
      </c>
      <c r="F85" s="96" t="s">
        <v>133</v>
      </c>
      <c r="G85" s="196">
        <v>30</v>
      </c>
      <c r="H85" s="196">
        <v>0</v>
      </c>
      <c r="I85" s="196">
        <v>0</v>
      </c>
    </row>
    <row r="86" spans="1:23" ht="14.25">
      <c r="A86" s="124" t="s">
        <v>281</v>
      </c>
      <c r="B86" s="112" t="s">
        <v>226</v>
      </c>
      <c r="C86" s="112" t="s">
        <v>172</v>
      </c>
      <c r="D86" s="112" t="s">
        <v>170</v>
      </c>
      <c r="E86" s="113"/>
      <c r="F86" s="114"/>
      <c r="G86" s="191">
        <f t="shared" ref="G86:I87" si="15">G87</f>
        <v>2</v>
      </c>
      <c r="H86" s="191">
        <f t="shared" si="15"/>
        <v>0</v>
      </c>
      <c r="I86" s="191">
        <f t="shared" si="15"/>
        <v>0</v>
      </c>
    </row>
    <row r="87" spans="1:23" ht="28.5">
      <c r="A87" s="125" t="s">
        <v>270</v>
      </c>
      <c r="B87" s="109" t="s">
        <v>226</v>
      </c>
      <c r="C87" s="109" t="s">
        <v>172</v>
      </c>
      <c r="D87" s="109" t="s">
        <v>180</v>
      </c>
      <c r="E87" s="110"/>
      <c r="F87" s="111"/>
      <c r="G87" s="192">
        <f t="shared" si="15"/>
        <v>2</v>
      </c>
      <c r="H87" s="192">
        <f t="shared" si="15"/>
        <v>0</v>
      </c>
      <c r="I87" s="192">
        <f t="shared" si="15"/>
        <v>0</v>
      </c>
    </row>
    <row r="88" spans="1:23" ht="43.5" customHeight="1">
      <c r="A88" s="129" t="s">
        <v>271</v>
      </c>
      <c r="B88" s="116" t="s">
        <v>226</v>
      </c>
      <c r="C88" s="116" t="s">
        <v>172</v>
      </c>
      <c r="D88" s="117" t="s">
        <v>180</v>
      </c>
      <c r="E88" s="117" t="s">
        <v>273</v>
      </c>
      <c r="F88" s="118"/>
      <c r="G88" s="197">
        <f t="shared" ref="G88:I89" si="16">G89</f>
        <v>2</v>
      </c>
      <c r="H88" s="197">
        <f t="shared" si="16"/>
        <v>0</v>
      </c>
      <c r="I88" s="197">
        <f t="shared" si="16"/>
        <v>0</v>
      </c>
    </row>
    <row r="89" spans="1:23" ht="30">
      <c r="A89" s="130" t="s">
        <v>283</v>
      </c>
      <c r="B89" s="119" t="s">
        <v>226</v>
      </c>
      <c r="C89" s="119" t="s">
        <v>172</v>
      </c>
      <c r="D89" s="120" t="s">
        <v>180</v>
      </c>
      <c r="E89" s="120" t="s">
        <v>272</v>
      </c>
      <c r="F89" s="121"/>
      <c r="G89" s="199">
        <f t="shared" si="16"/>
        <v>2</v>
      </c>
      <c r="H89" s="199">
        <f t="shared" si="16"/>
        <v>0</v>
      </c>
      <c r="I89" s="199">
        <f t="shared" si="16"/>
        <v>0</v>
      </c>
    </row>
    <row r="90" spans="1:23" ht="30">
      <c r="A90" s="122" t="s">
        <v>132</v>
      </c>
      <c r="B90" s="95" t="s">
        <v>226</v>
      </c>
      <c r="C90" s="95" t="s">
        <v>172</v>
      </c>
      <c r="D90" s="95" t="s">
        <v>180</v>
      </c>
      <c r="E90" s="96" t="s">
        <v>272</v>
      </c>
      <c r="F90" s="96" t="s">
        <v>133</v>
      </c>
      <c r="G90" s="196">
        <v>2</v>
      </c>
      <c r="H90" s="196">
        <v>0</v>
      </c>
      <c r="I90" s="196">
        <v>0</v>
      </c>
    </row>
    <row r="91" spans="1:23" ht="14.25">
      <c r="A91" s="124" t="s">
        <v>148</v>
      </c>
      <c r="B91" s="112" t="s">
        <v>226</v>
      </c>
      <c r="C91" s="112" t="s">
        <v>192</v>
      </c>
      <c r="D91" s="112" t="s">
        <v>170</v>
      </c>
      <c r="E91" s="113"/>
      <c r="F91" s="114"/>
      <c r="G91" s="191">
        <f>G92</f>
        <v>2996.8</v>
      </c>
      <c r="H91" s="191">
        <f>H92</f>
        <v>3170.5</v>
      </c>
      <c r="I91" s="191">
        <f>I92</f>
        <v>3053.5</v>
      </c>
    </row>
    <row r="92" spans="1:23" ht="14.25">
      <c r="A92" s="125" t="s">
        <v>149</v>
      </c>
      <c r="B92" s="109" t="s">
        <v>226</v>
      </c>
      <c r="C92" s="109" t="s">
        <v>192</v>
      </c>
      <c r="D92" s="109" t="s">
        <v>163</v>
      </c>
      <c r="E92" s="110"/>
      <c r="F92" s="111"/>
      <c r="G92" s="192">
        <f>G96+G93</f>
        <v>2996.8</v>
      </c>
      <c r="H92" s="192">
        <f>H96+H93</f>
        <v>3170.5</v>
      </c>
      <c r="I92" s="192">
        <f>I96+I93</f>
        <v>3053.5</v>
      </c>
    </row>
    <row r="93" spans="1:23" ht="45.75" customHeight="1">
      <c r="A93" s="129" t="s">
        <v>274</v>
      </c>
      <c r="B93" s="116" t="s">
        <v>226</v>
      </c>
      <c r="C93" s="116" t="s">
        <v>192</v>
      </c>
      <c r="D93" s="117" t="s">
        <v>163</v>
      </c>
      <c r="E93" s="117" t="s">
        <v>275</v>
      </c>
      <c r="F93" s="118"/>
      <c r="G93" s="197">
        <f t="shared" ref="G93:I94" si="17">G94</f>
        <v>50</v>
      </c>
      <c r="H93" s="197">
        <f t="shared" si="17"/>
        <v>0</v>
      </c>
      <c r="I93" s="197">
        <f t="shared" si="17"/>
        <v>0</v>
      </c>
    </row>
    <row r="94" spans="1:23" ht="30">
      <c r="A94" s="130" t="s">
        <v>286</v>
      </c>
      <c r="B94" s="119" t="s">
        <v>226</v>
      </c>
      <c r="C94" s="119" t="s">
        <v>192</v>
      </c>
      <c r="D94" s="120" t="s">
        <v>163</v>
      </c>
      <c r="E94" s="120" t="s">
        <v>276</v>
      </c>
      <c r="F94" s="121"/>
      <c r="G94" s="199">
        <f t="shared" si="17"/>
        <v>50</v>
      </c>
      <c r="H94" s="199">
        <f t="shared" si="17"/>
        <v>0</v>
      </c>
      <c r="I94" s="199">
        <f t="shared" si="17"/>
        <v>0</v>
      </c>
    </row>
    <row r="95" spans="1:23" ht="30">
      <c r="A95" s="122" t="s">
        <v>132</v>
      </c>
      <c r="B95" s="95" t="s">
        <v>226</v>
      </c>
      <c r="C95" s="95" t="s">
        <v>192</v>
      </c>
      <c r="D95" s="95" t="s">
        <v>163</v>
      </c>
      <c r="E95" s="96" t="s">
        <v>276</v>
      </c>
      <c r="F95" s="96" t="s">
        <v>133</v>
      </c>
      <c r="G95" s="196">
        <v>50</v>
      </c>
      <c r="H95" s="196">
        <v>0</v>
      </c>
      <c r="I95" s="196">
        <v>0</v>
      </c>
    </row>
    <row r="96" spans="1:23" ht="17.45" customHeight="1">
      <c r="A96" s="126" t="s">
        <v>162</v>
      </c>
      <c r="B96" s="91" t="s">
        <v>226</v>
      </c>
      <c r="C96" s="91" t="s">
        <v>192</v>
      </c>
      <c r="D96" s="91" t="s">
        <v>163</v>
      </c>
      <c r="E96" s="79" t="s">
        <v>165</v>
      </c>
      <c r="F96" s="79"/>
      <c r="G96" s="193">
        <f t="shared" ref="G96:I97" si="18">G97</f>
        <v>2946.8</v>
      </c>
      <c r="H96" s="193">
        <f t="shared" si="18"/>
        <v>3170.5</v>
      </c>
      <c r="I96" s="193">
        <f t="shared" si="18"/>
        <v>3053.5</v>
      </c>
      <c r="J96" s="81"/>
      <c r="K96" s="81"/>
      <c r="L96" s="81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6"/>
    </row>
    <row r="97" spans="1:23" ht="30">
      <c r="A97" s="127" t="s">
        <v>173</v>
      </c>
      <c r="B97" s="92" t="s">
        <v>226</v>
      </c>
      <c r="C97" s="92" t="s">
        <v>192</v>
      </c>
      <c r="D97" s="92" t="s">
        <v>163</v>
      </c>
      <c r="E97" s="80" t="s">
        <v>166</v>
      </c>
      <c r="F97" s="80"/>
      <c r="G97" s="194">
        <f t="shared" si="18"/>
        <v>2946.8</v>
      </c>
      <c r="H97" s="194">
        <f t="shared" si="18"/>
        <v>3170.5</v>
      </c>
      <c r="I97" s="194">
        <f t="shared" si="18"/>
        <v>3053.5</v>
      </c>
      <c r="J97" s="81"/>
      <c r="K97" s="81"/>
      <c r="L97" s="81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7"/>
    </row>
    <row r="98" spans="1:23" ht="30">
      <c r="A98" s="128" t="s">
        <v>190</v>
      </c>
      <c r="B98" s="93" t="s">
        <v>226</v>
      </c>
      <c r="C98" s="93" t="s">
        <v>192</v>
      </c>
      <c r="D98" s="93" t="s">
        <v>163</v>
      </c>
      <c r="E98" s="94" t="s">
        <v>285</v>
      </c>
      <c r="F98" s="94"/>
      <c r="G98" s="195">
        <f>SUM(G99:G101)</f>
        <v>2946.8</v>
      </c>
      <c r="H98" s="195">
        <f>SUM(H99:H101)</f>
        <v>3170.5</v>
      </c>
      <c r="I98" s="195">
        <f>SUM(I99:I101)</f>
        <v>3053.5</v>
      </c>
    </row>
    <row r="99" spans="1:23" ht="90">
      <c r="A99" s="122" t="s">
        <v>169</v>
      </c>
      <c r="B99" s="95" t="s">
        <v>226</v>
      </c>
      <c r="C99" s="95" t="s">
        <v>192</v>
      </c>
      <c r="D99" s="95" t="s">
        <v>163</v>
      </c>
      <c r="E99" s="96" t="s">
        <v>285</v>
      </c>
      <c r="F99" s="96" t="s">
        <v>129</v>
      </c>
      <c r="G99" s="196">
        <v>2908</v>
      </c>
      <c r="H99" s="196">
        <v>3156.5</v>
      </c>
      <c r="I99" s="196">
        <v>3039.5</v>
      </c>
    </row>
    <row r="100" spans="1:23" ht="30">
      <c r="A100" s="122" t="s">
        <v>132</v>
      </c>
      <c r="B100" s="95" t="s">
        <v>226</v>
      </c>
      <c r="C100" s="95" t="s">
        <v>192</v>
      </c>
      <c r="D100" s="95" t="s">
        <v>163</v>
      </c>
      <c r="E100" s="96" t="s">
        <v>285</v>
      </c>
      <c r="F100" s="96" t="s">
        <v>133</v>
      </c>
      <c r="G100" s="196">
        <v>33.799999999999997</v>
      </c>
      <c r="H100" s="196">
        <v>9</v>
      </c>
      <c r="I100" s="196">
        <v>9</v>
      </c>
    </row>
    <row r="101" spans="1:23" ht="15.6" customHeight="1">
      <c r="A101" s="122" t="s">
        <v>134</v>
      </c>
      <c r="B101" s="95" t="s">
        <v>226</v>
      </c>
      <c r="C101" s="95" t="s">
        <v>192</v>
      </c>
      <c r="D101" s="95" t="s">
        <v>163</v>
      </c>
      <c r="E101" s="96" t="s">
        <v>285</v>
      </c>
      <c r="F101" s="96" t="s">
        <v>135</v>
      </c>
      <c r="G101" s="196">
        <v>5</v>
      </c>
      <c r="H101" s="196">
        <v>5</v>
      </c>
      <c r="I101" s="196">
        <v>5</v>
      </c>
    </row>
    <row r="102" spans="1:23" ht="14.25">
      <c r="A102" s="124" t="s">
        <v>150</v>
      </c>
      <c r="B102" s="112" t="s">
        <v>226</v>
      </c>
      <c r="C102" s="112" t="s">
        <v>179</v>
      </c>
      <c r="D102" s="112" t="s">
        <v>170</v>
      </c>
      <c r="E102" s="113"/>
      <c r="F102" s="114"/>
      <c r="G102" s="191">
        <f>G103</f>
        <v>200</v>
      </c>
      <c r="H102" s="191">
        <f t="shared" ref="H102:I106" si="19">H103</f>
        <v>210</v>
      </c>
      <c r="I102" s="191">
        <f t="shared" si="19"/>
        <v>220</v>
      </c>
    </row>
    <row r="103" spans="1:23" ht="14.25">
      <c r="A103" s="125" t="s">
        <v>151</v>
      </c>
      <c r="B103" s="109" t="s">
        <v>226</v>
      </c>
      <c r="C103" s="109" t="s">
        <v>179</v>
      </c>
      <c r="D103" s="109" t="s">
        <v>163</v>
      </c>
      <c r="E103" s="110"/>
      <c r="F103" s="111"/>
      <c r="G103" s="192">
        <f>G104</f>
        <v>200</v>
      </c>
      <c r="H103" s="192">
        <f t="shared" si="19"/>
        <v>210</v>
      </c>
      <c r="I103" s="192">
        <f t="shared" si="19"/>
        <v>220</v>
      </c>
    </row>
    <row r="104" spans="1:23" ht="17.45" customHeight="1">
      <c r="A104" s="126" t="s">
        <v>162</v>
      </c>
      <c r="B104" s="91" t="s">
        <v>226</v>
      </c>
      <c r="C104" s="91" t="s">
        <v>179</v>
      </c>
      <c r="D104" s="91" t="s">
        <v>163</v>
      </c>
      <c r="E104" s="79" t="s">
        <v>165</v>
      </c>
      <c r="F104" s="79"/>
      <c r="G104" s="193">
        <f>G105</f>
        <v>200</v>
      </c>
      <c r="H104" s="193">
        <f t="shared" si="19"/>
        <v>210</v>
      </c>
      <c r="I104" s="193">
        <f t="shared" si="19"/>
        <v>220</v>
      </c>
      <c r="J104" s="81"/>
      <c r="K104" s="81"/>
      <c r="L104" s="81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6"/>
    </row>
    <row r="105" spans="1:23" ht="30">
      <c r="A105" s="127" t="s">
        <v>173</v>
      </c>
      <c r="B105" s="92" t="s">
        <v>226</v>
      </c>
      <c r="C105" s="92" t="s">
        <v>179</v>
      </c>
      <c r="D105" s="92" t="s">
        <v>163</v>
      </c>
      <c r="E105" s="80" t="s">
        <v>166</v>
      </c>
      <c r="F105" s="80"/>
      <c r="G105" s="194">
        <f>G106</f>
        <v>200</v>
      </c>
      <c r="H105" s="194">
        <f t="shared" si="19"/>
        <v>210</v>
      </c>
      <c r="I105" s="194">
        <f t="shared" si="19"/>
        <v>220</v>
      </c>
      <c r="J105" s="81"/>
      <c r="K105" s="81"/>
      <c r="L105" s="81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7"/>
    </row>
    <row r="106" spans="1:23" ht="42" customHeight="1">
      <c r="A106" s="128" t="s">
        <v>152</v>
      </c>
      <c r="B106" s="93" t="s">
        <v>226</v>
      </c>
      <c r="C106" s="93" t="s">
        <v>179</v>
      </c>
      <c r="D106" s="93" t="s">
        <v>163</v>
      </c>
      <c r="E106" s="94" t="s">
        <v>277</v>
      </c>
      <c r="F106" s="94"/>
      <c r="G106" s="195">
        <f>G107</f>
        <v>200</v>
      </c>
      <c r="H106" s="195">
        <f t="shared" si="19"/>
        <v>210</v>
      </c>
      <c r="I106" s="195">
        <f t="shared" si="19"/>
        <v>220</v>
      </c>
    </row>
    <row r="107" spans="1:23" ht="30">
      <c r="A107" s="122" t="s">
        <v>153</v>
      </c>
      <c r="B107" s="95" t="s">
        <v>226</v>
      </c>
      <c r="C107" s="95" t="s">
        <v>179</v>
      </c>
      <c r="D107" s="95" t="s">
        <v>163</v>
      </c>
      <c r="E107" s="96" t="s">
        <v>277</v>
      </c>
      <c r="F107" s="96" t="s">
        <v>133</v>
      </c>
      <c r="G107" s="196">
        <v>200</v>
      </c>
      <c r="H107" s="196">
        <v>210</v>
      </c>
      <c r="I107" s="196">
        <v>220</v>
      </c>
    </row>
    <row r="108" spans="1:23" ht="14.25">
      <c r="A108" s="124" t="s">
        <v>154</v>
      </c>
      <c r="B108" s="112" t="s">
        <v>226</v>
      </c>
      <c r="C108" s="112" t="s">
        <v>174</v>
      </c>
      <c r="D108" s="112" t="s">
        <v>170</v>
      </c>
      <c r="E108" s="113"/>
      <c r="F108" s="114"/>
      <c r="G108" s="191">
        <f t="shared" ref="G108:I109" si="20">G109</f>
        <v>5</v>
      </c>
      <c r="H108" s="191">
        <f t="shared" si="20"/>
        <v>0</v>
      </c>
      <c r="I108" s="191">
        <f t="shared" si="20"/>
        <v>0</v>
      </c>
    </row>
    <row r="109" spans="1:23" ht="14.25">
      <c r="A109" s="125" t="s">
        <v>155</v>
      </c>
      <c r="B109" s="109" t="s">
        <v>226</v>
      </c>
      <c r="C109" s="109" t="s">
        <v>174</v>
      </c>
      <c r="D109" s="109" t="s">
        <v>163</v>
      </c>
      <c r="E109" s="110"/>
      <c r="F109" s="111"/>
      <c r="G109" s="192">
        <f>G110</f>
        <v>5</v>
      </c>
      <c r="H109" s="192">
        <f t="shared" si="20"/>
        <v>0</v>
      </c>
      <c r="I109" s="192">
        <f t="shared" si="20"/>
        <v>0</v>
      </c>
    </row>
    <row r="110" spans="1:23" ht="63" customHeight="1">
      <c r="A110" s="129" t="s">
        <v>279</v>
      </c>
      <c r="B110" s="116" t="s">
        <v>226</v>
      </c>
      <c r="C110" s="116" t="s">
        <v>174</v>
      </c>
      <c r="D110" s="117" t="s">
        <v>163</v>
      </c>
      <c r="E110" s="117" t="s">
        <v>195</v>
      </c>
      <c r="F110" s="118"/>
      <c r="G110" s="197">
        <f>G111</f>
        <v>5</v>
      </c>
      <c r="H110" s="197">
        <f>H111</f>
        <v>0</v>
      </c>
      <c r="I110" s="197">
        <f>I111</f>
        <v>0</v>
      </c>
    </row>
    <row r="111" spans="1:23" ht="45">
      <c r="A111" s="130" t="s">
        <v>191</v>
      </c>
      <c r="B111" s="119" t="s">
        <v>226</v>
      </c>
      <c r="C111" s="119" t="s">
        <v>174</v>
      </c>
      <c r="D111" s="120" t="s">
        <v>163</v>
      </c>
      <c r="E111" s="120" t="s">
        <v>278</v>
      </c>
      <c r="F111" s="121"/>
      <c r="G111" s="199">
        <f>G112</f>
        <v>5</v>
      </c>
      <c r="H111" s="199">
        <f>H112</f>
        <v>0</v>
      </c>
      <c r="I111" s="199">
        <f>I112</f>
        <v>0</v>
      </c>
    </row>
    <row r="112" spans="1:23" ht="30">
      <c r="A112" s="122" t="s">
        <v>132</v>
      </c>
      <c r="B112" s="95" t="s">
        <v>226</v>
      </c>
      <c r="C112" s="95" t="s">
        <v>174</v>
      </c>
      <c r="D112" s="95" t="s">
        <v>163</v>
      </c>
      <c r="E112" s="96" t="s">
        <v>278</v>
      </c>
      <c r="F112" s="96" t="s">
        <v>133</v>
      </c>
      <c r="G112" s="196">
        <v>5</v>
      </c>
      <c r="H112" s="196">
        <v>0</v>
      </c>
      <c r="I112" s="196">
        <v>0</v>
      </c>
    </row>
    <row r="113" spans="1:9" ht="15.75">
      <c r="A113" s="131" t="s">
        <v>158</v>
      </c>
      <c r="B113" s="108"/>
      <c r="C113" s="108"/>
      <c r="D113" s="108"/>
      <c r="E113" s="108"/>
      <c r="F113" s="108"/>
      <c r="G113" s="200">
        <f>G108+G102+G91+G86+G77+G63+G53+G46+G10</f>
        <v>9931.7983700000004</v>
      </c>
      <c r="H113" s="200">
        <f>H108+H102+H91+H86+H77+H63+H53+H46+H10</f>
        <v>9203.4173300000002</v>
      </c>
      <c r="I113" s="200">
        <f>I108+I102+I91+I86+I77+I63+I53+I46+I10</f>
        <v>9140.5123299999996</v>
      </c>
    </row>
    <row r="114" spans="1:9">
      <c r="A114" s="100"/>
      <c r="B114" s="103"/>
      <c r="C114" s="103"/>
      <c r="D114" s="103"/>
      <c r="E114" s="103"/>
      <c r="F114" s="103"/>
      <c r="G114" s="137"/>
      <c r="H114" s="137"/>
      <c r="I114" s="137"/>
    </row>
    <row r="115" spans="1:9">
      <c r="A115" s="100"/>
      <c r="B115" s="103"/>
      <c r="C115" s="103"/>
      <c r="D115" s="103"/>
      <c r="E115" s="103"/>
      <c r="F115" s="103"/>
      <c r="G115" s="103"/>
      <c r="H115" s="137"/>
      <c r="I115" s="137"/>
    </row>
  </sheetData>
  <mergeCells count="5">
    <mergeCell ref="E1:I1"/>
    <mergeCell ref="E3:I3"/>
    <mergeCell ref="A6:G6"/>
    <mergeCell ref="A5:I5"/>
    <mergeCell ref="F2:I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topLeftCell="A59" workbookViewId="0">
      <selection activeCell="E42" sqref="E42"/>
    </sheetView>
  </sheetViews>
  <sheetFormatPr defaultRowHeight="11.25"/>
  <cols>
    <col min="1" max="1" width="66.5" style="147" customWidth="1"/>
    <col min="2" max="2" width="16.5" style="104" customWidth="1"/>
    <col min="3" max="3" width="8.1640625" style="104" customWidth="1"/>
    <col min="4" max="4" width="16.6640625" style="104" customWidth="1"/>
    <col min="5" max="5" width="16.83203125" style="104" customWidth="1"/>
    <col min="6" max="6" width="17.1640625" style="104" customWidth="1"/>
    <col min="7" max="43" width="9.1640625" style="85" customWidth="1"/>
  </cols>
  <sheetData>
    <row r="1" spans="1:256" s="85" customFormat="1" ht="15.6" customHeight="1">
      <c r="A1" s="156"/>
      <c r="B1" s="252" t="s">
        <v>206</v>
      </c>
      <c r="C1" s="252"/>
      <c r="D1" s="252"/>
      <c r="E1" s="252"/>
      <c r="F1" s="252"/>
      <c r="AR1"/>
      <c r="AS1"/>
      <c r="AT1"/>
    </row>
    <row r="2" spans="1:256" s="85" customFormat="1" ht="57" customHeight="1">
      <c r="A2" s="97"/>
      <c r="B2" s="251" t="s">
        <v>294</v>
      </c>
      <c r="C2" s="251"/>
      <c r="D2" s="251"/>
      <c r="E2" s="251"/>
      <c r="F2" s="251"/>
      <c r="AR2"/>
      <c r="AS2"/>
      <c r="AT2"/>
    </row>
    <row r="3" spans="1:256" s="85" customFormat="1" ht="15.6" customHeight="1">
      <c r="A3" s="97"/>
      <c r="B3" s="249"/>
      <c r="C3" s="249"/>
      <c r="D3" s="249"/>
      <c r="E3" s="249"/>
      <c r="F3" s="249"/>
      <c r="AR3"/>
      <c r="AS3"/>
      <c r="AT3"/>
    </row>
    <row r="4" spans="1:256" s="85" customFormat="1" ht="12.75">
      <c r="A4" s="139"/>
      <c r="B4" s="102"/>
      <c r="C4" s="102"/>
      <c r="D4" s="102"/>
      <c r="E4" s="102"/>
      <c r="F4" s="102"/>
      <c r="AR4"/>
      <c r="AS4"/>
      <c r="AT4"/>
    </row>
    <row r="5" spans="1:256" s="85" customFormat="1" ht="59.45" customHeight="1">
      <c r="A5" s="265" t="s">
        <v>238</v>
      </c>
      <c r="B5" s="265"/>
      <c r="C5" s="265"/>
      <c r="D5" s="265"/>
      <c r="E5" s="265"/>
      <c r="F5" s="265"/>
      <c r="AR5"/>
      <c r="AS5"/>
      <c r="AT5"/>
    </row>
    <row r="6" spans="1:256" s="85" customFormat="1" ht="24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  <c r="IT6" s="161"/>
      <c r="IU6" s="161"/>
      <c r="IV6" s="161"/>
    </row>
    <row r="7" spans="1:256" s="85" customFormat="1" ht="20.25">
      <c r="A7" s="263"/>
      <c r="B7" s="263"/>
      <c r="C7" s="263"/>
      <c r="D7" s="263"/>
      <c r="E7" s="103"/>
      <c r="F7" s="102" t="s">
        <v>83</v>
      </c>
      <c r="AR7"/>
      <c r="AS7"/>
      <c r="AT7"/>
    </row>
    <row r="8" spans="1:256" s="85" customFormat="1" ht="14.25">
      <c r="A8" s="140"/>
      <c r="B8" s="98" t="s">
        <v>125</v>
      </c>
      <c r="C8" s="98" t="s">
        <v>126</v>
      </c>
      <c r="D8" s="90" t="s">
        <v>160</v>
      </c>
      <c r="E8" s="90" t="s">
        <v>161</v>
      </c>
      <c r="F8" s="90" t="s">
        <v>235</v>
      </c>
    </row>
    <row r="9" spans="1:256" ht="28.5">
      <c r="A9" s="143" t="str">
        <f ca="1">'прил 6'!A55</f>
        <v>Муниципальная программа "Пожарная безопасность на  2019-2021 годы"</v>
      </c>
      <c r="B9" s="117" t="s">
        <v>247</v>
      </c>
      <c r="C9" s="118" t="s">
        <v>284</v>
      </c>
      <c r="D9" s="212">
        <f t="shared" ref="D9:F13" si="0">D10</f>
        <v>30</v>
      </c>
      <c r="E9" s="212">
        <f t="shared" si="0"/>
        <v>0</v>
      </c>
      <c r="F9" s="212">
        <f t="shared" si="0"/>
        <v>0</v>
      </c>
    </row>
    <row r="10" spans="1:256" ht="30">
      <c r="A10" s="230" t="str">
        <f ca="1">'прил 6'!A56</f>
        <v>Муниципальная программа "Пожарная безопасность на  2019-2021 годы"</v>
      </c>
      <c r="B10" s="120" t="s">
        <v>249</v>
      </c>
      <c r="C10" s="121" t="s">
        <v>284</v>
      </c>
      <c r="D10" s="213">
        <f t="shared" si="0"/>
        <v>30</v>
      </c>
      <c r="E10" s="213">
        <f t="shared" si="0"/>
        <v>0</v>
      </c>
      <c r="F10" s="213">
        <f t="shared" si="0"/>
        <v>0</v>
      </c>
    </row>
    <row r="11" spans="1:256" ht="75">
      <c r="A11" s="222" t="str">
        <f ca="1">'прил 6'!A57</f>
        <v>Основное мероприятие 3 Выполнение мероприятий, исключающих возможность переброса огня при лесных на здания и сооружения (устройство защитных противопожарных полос, посадка лиственных насаждений, удаление в летний период сухой растительности и др.)</v>
      </c>
      <c r="B11" s="96" t="str">
        <f ca="1">'прил 6'!E58</f>
        <v>08 1 01 10190</v>
      </c>
      <c r="C11" s="96" t="str">
        <f ca="1">'прил 6'!F58</f>
        <v>200</v>
      </c>
      <c r="D11" s="214">
        <f ca="1">'прил 6'!G58</f>
        <v>30</v>
      </c>
      <c r="E11" s="214">
        <f ca="1">'прил 6'!H58</f>
        <v>0</v>
      </c>
      <c r="F11" s="214">
        <f ca="1">'прил 6'!I58</f>
        <v>0</v>
      </c>
    </row>
    <row r="12" spans="1:256" ht="28.5">
      <c r="A12" s="143" t="str">
        <f ca="1">'прил 6'!A58</f>
        <v>Закупка товаров, работ и услуг для государственных (муниципальных) нужд</v>
      </c>
      <c r="B12" s="117" t="s">
        <v>247</v>
      </c>
      <c r="C12" s="118" t="s">
        <v>284</v>
      </c>
      <c r="D12" s="212">
        <f t="shared" si="0"/>
        <v>5</v>
      </c>
      <c r="E12" s="212">
        <f t="shared" si="0"/>
        <v>0</v>
      </c>
      <c r="F12" s="212">
        <f t="shared" si="0"/>
        <v>0</v>
      </c>
    </row>
    <row r="13" spans="1:256" ht="45">
      <c r="A13" s="230" t="str">
        <f ca="1">'прил 6'!A59</f>
        <v xml:space="preserve">Другие вопросы в области национальной безопасности и правоохранительной деятельности
</v>
      </c>
      <c r="B13" s="120" t="s">
        <v>249</v>
      </c>
      <c r="C13" s="121" t="s">
        <v>284</v>
      </c>
      <c r="D13" s="213">
        <f t="shared" si="0"/>
        <v>5</v>
      </c>
      <c r="E13" s="213">
        <f t="shared" si="0"/>
        <v>0</v>
      </c>
      <c r="F13" s="213">
        <f t="shared" si="0"/>
        <v>0</v>
      </c>
    </row>
    <row r="14" spans="1:256" ht="30">
      <c r="A14" s="222" t="str">
        <f ca="1">'прил 6'!A60</f>
        <v>Муниципальная программа "О мерах по противодействию терроризму и экстремизму на 2019-2021годы</v>
      </c>
      <c r="B14" s="96" t="str">
        <f ca="1">'прил 6'!E61</f>
        <v>01 0 01 10190</v>
      </c>
      <c r="C14" s="96">
        <f ca="1">'прил 6'!F61</f>
        <v>0</v>
      </c>
      <c r="D14" s="214">
        <f ca="1">'прил 6'!G61</f>
        <v>5</v>
      </c>
      <c r="E14" s="214">
        <f ca="1">'прил 6'!H61</f>
        <v>0</v>
      </c>
      <c r="F14" s="214">
        <f ca="1">'прил 6'!I61</f>
        <v>0</v>
      </c>
    </row>
    <row r="15" spans="1:256" ht="42.75">
      <c r="A15" s="143" t="str">
        <f ca="1">'прил 6'!A68</f>
        <v>Муниципальная программа "Обеспечение безопасности дорожного движения на территории с. Ивановское на 2020-2022годы"</v>
      </c>
      <c r="B15" s="117" t="s">
        <v>186</v>
      </c>
      <c r="C15" s="118" t="s">
        <v>284</v>
      </c>
      <c r="D15" s="212">
        <f t="shared" ref="D15:F16" si="1">D16</f>
        <v>3</v>
      </c>
      <c r="E15" s="212">
        <f t="shared" si="1"/>
        <v>0</v>
      </c>
      <c r="F15" s="212">
        <f t="shared" si="1"/>
        <v>0</v>
      </c>
    </row>
    <row r="16" spans="1:256" ht="30">
      <c r="A16" s="230" t="str">
        <f ca="1">'прил 6'!A69</f>
        <v>Основное мероприятие 1 Обеспечение безопасности дорожного движения</v>
      </c>
      <c r="B16" s="120" t="s">
        <v>262</v>
      </c>
      <c r="C16" s="121" t="s">
        <v>284</v>
      </c>
      <c r="D16" s="213">
        <f t="shared" si="1"/>
        <v>3</v>
      </c>
      <c r="E16" s="213">
        <f t="shared" si="1"/>
        <v>0</v>
      </c>
      <c r="F16" s="213">
        <f t="shared" si="1"/>
        <v>0</v>
      </c>
      <c r="G16" s="81"/>
      <c r="H16" s="81"/>
      <c r="I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6"/>
    </row>
    <row r="17" spans="1:20" ht="30">
      <c r="A17" s="222" t="str">
        <f ca="1">'прил 6'!A70</f>
        <v>Закупка товаров, работ и услуг для государственных (муниципальных) нужд</v>
      </c>
      <c r="B17" s="96" t="s">
        <v>262</v>
      </c>
      <c r="C17" s="96">
        <v>200</v>
      </c>
      <c r="D17" s="214">
        <f ca="1">'прил 6'!G70</f>
        <v>3</v>
      </c>
      <c r="E17" s="214">
        <f ca="1">'прил 6'!H70</f>
        <v>0</v>
      </c>
      <c r="F17" s="214">
        <f ca="1">'прил 6'!I70</f>
        <v>0</v>
      </c>
      <c r="G17" s="81"/>
      <c r="H17" s="81"/>
      <c r="I17" s="81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7"/>
    </row>
    <row r="18" spans="1:20" ht="42.75">
      <c r="A18" s="143" t="str">
        <f ca="1">'прил 6'!A71</f>
        <v>Муниципальная программа "Энергосбережение и повышение энергетической эффективности в с. Ивановское  на 2019-2020годы"</v>
      </c>
      <c r="B18" s="117" t="s">
        <v>187</v>
      </c>
      <c r="C18" s="118" t="s">
        <v>284</v>
      </c>
      <c r="D18" s="212">
        <f t="shared" ref="D18:F19" si="2">D19</f>
        <v>2</v>
      </c>
      <c r="E18" s="212">
        <f t="shared" si="2"/>
        <v>0</v>
      </c>
      <c r="F18" s="212">
        <f t="shared" si="2"/>
        <v>0</v>
      </c>
    </row>
    <row r="19" spans="1:20" ht="30">
      <c r="A19" s="230" t="str">
        <f ca="1">'прил 6'!A72</f>
        <v>Основное мероприятие 1 Комплексное энергосбережение на территории Ивановского сельсовета</v>
      </c>
      <c r="B19" s="120" t="s">
        <v>265</v>
      </c>
      <c r="C19" s="121" t="s">
        <v>284</v>
      </c>
      <c r="D19" s="213">
        <f t="shared" si="2"/>
        <v>2</v>
      </c>
      <c r="E19" s="213">
        <f t="shared" si="2"/>
        <v>0</v>
      </c>
      <c r="F19" s="213">
        <f t="shared" si="2"/>
        <v>0</v>
      </c>
    </row>
    <row r="20" spans="1:20" ht="30">
      <c r="A20" s="222" t="str">
        <f ca="1">'прил 6'!A73</f>
        <v>Закупка товаров, работ и услуг для государственных (муниципальных) нужд</v>
      </c>
      <c r="B20" s="96" t="s">
        <v>265</v>
      </c>
      <c r="C20" s="96">
        <v>200</v>
      </c>
      <c r="D20" s="214">
        <f ca="1">'прил 6'!G73</f>
        <v>2</v>
      </c>
      <c r="E20" s="214">
        <f ca="1">'прил 6'!H73</f>
        <v>0</v>
      </c>
      <c r="F20" s="214">
        <f ca="1">'прил 6'!I73</f>
        <v>0</v>
      </c>
    </row>
    <row r="21" spans="1:20" ht="28.5">
      <c r="A21" s="143" t="str">
        <f ca="1">'прил 6'!A74</f>
        <v>Муниципальная программа "Развитие улично-дорожной сети с. Ивановское на 2019-2021 годы"</v>
      </c>
      <c r="B21" s="117" t="s">
        <v>188</v>
      </c>
      <c r="C21" s="118">
        <f ca="1">'прил 6'!F83</f>
        <v>0</v>
      </c>
      <c r="D21" s="212">
        <f t="shared" ref="D21:F22" si="3">D22</f>
        <v>15</v>
      </c>
      <c r="E21" s="212">
        <f t="shared" si="3"/>
        <v>0</v>
      </c>
      <c r="F21" s="212">
        <f t="shared" si="3"/>
        <v>0</v>
      </c>
    </row>
    <row r="22" spans="1:20" ht="30">
      <c r="A22" s="230" t="str">
        <f ca="1">'прил 6'!A75</f>
        <v>Основное мероприятие 1 Развитие улично-дорожной сети Ивановского сельсовета</v>
      </c>
      <c r="B22" s="120" t="s">
        <v>269</v>
      </c>
      <c r="C22" s="121">
        <f ca="1">'прил 6'!F84</f>
        <v>0</v>
      </c>
      <c r="D22" s="213">
        <f t="shared" si="3"/>
        <v>15</v>
      </c>
      <c r="E22" s="213">
        <f t="shared" si="3"/>
        <v>0</v>
      </c>
      <c r="F22" s="213">
        <f t="shared" si="3"/>
        <v>0</v>
      </c>
    </row>
    <row r="23" spans="1:20" ht="30">
      <c r="A23" s="222" t="str">
        <f ca="1">'прил 6'!A76</f>
        <v>Закупка товаров, работ и услуг для государственных (муниципальных) нужд</v>
      </c>
      <c r="B23" s="96" t="s">
        <v>269</v>
      </c>
      <c r="C23" s="96" t="str">
        <f ca="1">'прил 6'!F85</f>
        <v>200</v>
      </c>
      <c r="D23" s="214">
        <f ca="1">'прил 6'!G76</f>
        <v>15</v>
      </c>
      <c r="E23" s="214">
        <f ca="1">'прил 6'!H76</f>
        <v>0</v>
      </c>
      <c r="F23" s="214">
        <f ca="1">'прил 6'!I76</f>
        <v>0</v>
      </c>
    </row>
    <row r="24" spans="1:20" ht="60.75" customHeight="1">
      <c r="A24" s="143" t="str">
        <f ca="1">'прил 6'!A79</f>
        <v>Муниципальная программа "Комплексное развитие систем коммунальной инфраструктуры Ивановского сельского поселения Селемджинского района на 2012-2020гг"</v>
      </c>
      <c r="B24" s="117" t="s">
        <v>195</v>
      </c>
      <c r="C24" s="118" t="s">
        <v>284</v>
      </c>
      <c r="D24" s="212">
        <f t="shared" ref="D24:F25" si="4">D25</f>
        <v>10</v>
      </c>
      <c r="E24" s="212">
        <f t="shared" si="4"/>
        <v>0</v>
      </c>
      <c r="F24" s="212">
        <f t="shared" si="4"/>
        <v>0</v>
      </c>
    </row>
    <row r="25" spans="1:20" ht="42.75">
      <c r="A25" s="209" t="str">
        <f ca="1">'прил 6'!A80</f>
        <v>Основное мероприятие 1 Реформирование и модернизация коммунальной инфрастуктуры Ивановского сельсовета</v>
      </c>
      <c r="B25" s="120" t="s">
        <v>254</v>
      </c>
      <c r="C25" s="121" t="s">
        <v>284</v>
      </c>
      <c r="D25" s="213">
        <f t="shared" si="4"/>
        <v>10</v>
      </c>
      <c r="E25" s="213">
        <f t="shared" si="4"/>
        <v>0</v>
      </c>
      <c r="F25" s="213">
        <f t="shared" si="4"/>
        <v>0</v>
      </c>
    </row>
    <row r="26" spans="1:20" ht="30">
      <c r="A26" s="222" t="str">
        <f ca="1">'прил 6'!A81</f>
        <v>Закупка товаров, работ и услуг для государственных (муниципальных) нужд</v>
      </c>
      <c r="B26" s="96" t="s">
        <v>254</v>
      </c>
      <c r="C26" s="96">
        <v>200</v>
      </c>
      <c r="D26" s="214">
        <f ca="1">'прил 6'!G81</f>
        <v>10</v>
      </c>
      <c r="E26" s="214">
        <f ca="1">'прил 6'!H81</f>
        <v>0</v>
      </c>
      <c r="F26" s="214">
        <f ca="1">'прил 6'!I81</f>
        <v>0</v>
      </c>
    </row>
    <row r="27" spans="1:20" ht="42.75">
      <c r="A27" s="211" t="str">
        <f ca="1">'прил 6'!A83</f>
        <v>Муниципальная программа "Благоустройство на территории Ивановского сельсовета  2019-2021 годы"</v>
      </c>
      <c r="B27" s="223" t="s">
        <v>256</v>
      </c>
      <c r="C27" s="223">
        <v>0</v>
      </c>
      <c r="D27" s="224">
        <f t="shared" ref="D27:F28" si="5">D28</f>
        <v>30</v>
      </c>
      <c r="E27" s="224">
        <f t="shared" si="5"/>
        <v>0</v>
      </c>
      <c r="F27" s="224">
        <f t="shared" si="5"/>
        <v>0</v>
      </c>
    </row>
    <row r="28" spans="1:20" ht="30">
      <c r="A28" s="225" t="str">
        <f ca="1">'прил 6'!A84</f>
        <v>Основное мероприятие 1 Комплексное благоустройство территории Ивановского сельсовета</v>
      </c>
      <c r="B28" s="120" t="s">
        <v>255</v>
      </c>
      <c r="C28" s="121">
        <f ca="1">'прил 6'!F89</f>
        <v>0</v>
      </c>
      <c r="D28" s="213">
        <f t="shared" si="5"/>
        <v>30</v>
      </c>
      <c r="E28" s="213">
        <f t="shared" si="5"/>
        <v>0</v>
      </c>
      <c r="F28" s="213">
        <f t="shared" si="5"/>
        <v>0</v>
      </c>
    </row>
    <row r="29" spans="1:20" ht="30">
      <c r="A29" s="221" t="str">
        <f ca="1">'прил 6'!A85</f>
        <v>Закупка товаров, работ и услуг для государственных (муниципальных) нужд</v>
      </c>
      <c r="B29" s="96" t="s">
        <v>255</v>
      </c>
      <c r="C29" s="96" t="str">
        <f ca="1">'прил 6'!F90</f>
        <v>200</v>
      </c>
      <c r="D29" s="214">
        <f ca="1">'прил 6'!G85</f>
        <v>30</v>
      </c>
      <c r="E29" s="214">
        <f ca="1">'прил 6'!H85</f>
        <v>0</v>
      </c>
      <c r="F29" s="214">
        <f ca="1">'прил 6'!I85</f>
        <v>0</v>
      </c>
    </row>
    <row r="30" spans="1:20" ht="48" customHeight="1">
      <c r="A30" s="211" t="str">
        <f ca="1">'прил 6'!A88</f>
        <v>Муниципальная программа "Охрана земель на территории Ивановского сельсовета  2019-2021 годы"</v>
      </c>
      <c r="B30" s="210" t="str">
        <f ca="1">'прил 6'!E88</f>
        <v>07 0 00 00000</v>
      </c>
      <c r="C30" s="210">
        <f ca="1">'прил 6'!F88</f>
        <v>0</v>
      </c>
      <c r="D30" s="215">
        <f ca="1">'прил 6'!G88</f>
        <v>2</v>
      </c>
      <c r="E30" s="215">
        <f ca="1">'прил 6'!H88</f>
        <v>0</v>
      </c>
      <c r="F30" s="215">
        <f ca="1">'прил 6'!I88</f>
        <v>0</v>
      </c>
    </row>
    <row r="31" spans="1:20" ht="30">
      <c r="A31" s="226" t="str">
        <f ca="1">'прил 6'!A89</f>
        <v>Основное мероприятие 1 Охрана земель на территории Ивановского сельсовета</v>
      </c>
      <c r="B31" s="227" t="str">
        <f ca="1">'прил 6'!E89</f>
        <v>07 1 01 10197</v>
      </c>
      <c r="C31" s="227">
        <f ca="1">'прил 6'!F89</f>
        <v>0</v>
      </c>
      <c r="D31" s="228">
        <f ca="1">'прил 6'!G89</f>
        <v>2</v>
      </c>
      <c r="E31" s="228">
        <f ca="1">'прил 6'!H89</f>
        <v>0</v>
      </c>
      <c r="F31" s="228">
        <f ca="1">'прил 6'!I89</f>
        <v>0</v>
      </c>
    </row>
    <row r="32" spans="1:20" ht="30">
      <c r="A32" s="220" t="str">
        <f ca="1">'прил 6'!A90</f>
        <v>Закупка товаров, работ и услуг для государственных (муниципальных) нужд</v>
      </c>
      <c r="B32" s="96" t="str">
        <f ca="1">'прил 6'!E90</f>
        <v>07 1 01 10197</v>
      </c>
      <c r="C32" s="96" t="str">
        <f ca="1">'прил 6'!F90</f>
        <v>200</v>
      </c>
      <c r="D32" s="214">
        <f ca="1">'прил 6'!G90</f>
        <v>2</v>
      </c>
      <c r="E32" s="214">
        <f ca="1">'прил 6'!H90</f>
        <v>0</v>
      </c>
      <c r="F32" s="214">
        <f ca="1">'прил 6'!I90</f>
        <v>0</v>
      </c>
    </row>
    <row r="33" spans="1:20" ht="42.75">
      <c r="A33" s="143" t="str">
        <f ca="1">'прил 6'!A110</f>
        <v>Муниципальная программа "Развитие физической культуры, спорта и туризма в с. Ивановское Селемджинского района на 2019-2021 годы"</v>
      </c>
      <c r="B33" s="117" t="str">
        <f ca="1">'прил 6'!E110</f>
        <v>05 0 00 00000</v>
      </c>
      <c r="C33" s="118">
        <f ca="1">'прил 6'!F110</f>
        <v>0</v>
      </c>
      <c r="D33" s="212">
        <f t="shared" ref="D33:F37" si="6">D34</f>
        <v>5</v>
      </c>
      <c r="E33" s="212">
        <f t="shared" si="6"/>
        <v>0</v>
      </c>
      <c r="F33" s="212">
        <f t="shared" si="6"/>
        <v>0</v>
      </c>
      <c r="H33" s="136"/>
    </row>
    <row r="34" spans="1:20" ht="45">
      <c r="A34" s="144" t="str">
        <f ca="1">'прил 6'!A111</f>
        <v>Основное мероприятие 1 Участие в районных спартакиадах, соревнованиях, товарищеских встречах и турнирах и других мероприятиях</v>
      </c>
      <c r="B34" s="120" t="str">
        <f ca="1">'прил 6'!E111</f>
        <v>05 0 01 10190</v>
      </c>
      <c r="C34" s="121">
        <f ca="1">'прил 6'!F111</f>
        <v>0</v>
      </c>
      <c r="D34" s="213">
        <f t="shared" si="6"/>
        <v>5</v>
      </c>
      <c r="E34" s="213">
        <f t="shared" si="6"/>
        <v>0</v>
      </c>
      <c r="F34" s="213">
        <f t="shared" si="6"/>
        <v>0</v>
      </c>
    </row>
    <row r="35" spans="1:20" ht="30">
      <c r="A35" s="122" t="str">
        <f ca="1">'прил 6'!A112</f>
        <v>Закупка товаров, работ и услуг для государственных (муниципальных) нужд</v>
      </c>
      <c r="B35" s="96" t="str">
        <f ca="1">'прил 6'!E112</f>
        <v>05 0 01 10190</v>
      </c>
      <c r="C35" s="96" t="str">
        <f ca="1">'прил 6'!F112</f>
        <v>200</v>
      </c>
      <c r="D35" s="214">
        <f ca="1">'прил 6'!G112</f>
        <v>5</v>
      </c>
      <c r="E35" s="214">
        <f ca="1">'прил 6'!H112</f>
        <v>0</v>
      </c>
      <c r="F35" s="214">
        <f ca="1">'прил 6'!I112</f>
        <v>0</v>
      </c>
    </row>
    <row r="36" spans="1:20" ht="28.5">
      <c r="A36" s="143" t="str">
        <f ca="1">'прил 6'!A93</f>
        <v>Муниципальная программа "Развитие и сохранение культуры Ивановского сельсовета на 2019-2021 гг"</v>
      </c>
      <c r="B36" s="117" t="s">
        <v>275</v>
      </c>
      <c r="C36" s="118">
        <f ca="1">'прил 6'!F113</f>
        <v>0</v>
      </c>
      <c r="D36" s="212">
        <f t="shared" si="6"/>
        <v>50</v>
      </c>
      <c r="E36" s="212">
        <f t="shared" si="6"/>
        <v>0</v>
      </c>
      <c r="F36" s="212">
        <f t="shared" si="6"/>
        <v>0</v>
      </c>
    </row>
    <row r="37" spans="1:20" ht="28.5">
      <c r="A37" s="229" t="str">
        <f ca="1">'прил 6'!A94</f>
        <v>Основное мероприятие 1 Развитие и сохранение культуры Ивановского сельсовета</v>
      </c>
      <c r="B37" s="120" t="s">
        <v>276</v>
      </c>
      <c r="C37" s="121">
        <f ca="1">'прил 6'!F114</f>
        <v>0</v>
      </c>
      <c r="D37" s="213">
        <f t="shared" si="6"/>
        <v>50</v>
      </c>
      <c r="E37" s="213">
        <f t="shared" si="6"/>
        <v>0</v>
      </c>
      <c r="F37" s="213">
        <f t="shared" si="6"/>
        <v>0</v>
      </c>
    </row>
    <row r="38" spans="1:20" ht="30">
      <c r="A38" s="222" t="str">
        <f ca="1">'прил 6'!A95</f>
        <v>Закупка товаров, работ и услуг для государственных (муниципальных) нужд</v>
      </c>
      <c r="B38" s="96" t="str">
        <f ca="1">'прил 6'!E95</f>
        <v>10 1 01 S7110</v>
      </c>
      <c r="C38" s="96">
        <f ca="1">'прил 6'!F115</f>
        <v>0</v>
      </c>
      <c r="D38" s="214">
        <f ca="1">'прил 6'!G95</f>
        <v>50</v>
      </c>
      <c r="E38" s="214">
        <f ca="1">'прил 6'!H95</f>
        <v>0</v>
      </c>
      <c r="F38" s="214">
        <f ca="1">'прил 6'!I95</f>
        <v>0</v>
      </c>
    </row>
    <row r="39" spans="1:20" ht="16.899999999999999" customHeight="1">
      <c r="A39" s="126" t="str">
        <f ca="1">'прил 6'!A12</f>
        <v>Непрограммные расходы</v>
      </c>
      <c r="B39" s="79" t="str">
        <f ca="1">'прил 6'!E12</f>
        <v>88.0.00.00000</v>
      </c>
      <c r="C39" s="79">
        <f ca="1">'прил 6'!F12</f>
        <v>0</v>
      </c>
      <c r="D39" s="216">
        <f ca="1">D40</f>
        <v>9779.7983700000004</v>
      </c>
      <c r="E39" s="216">
        <f ca="1">E40</f>
        <v>9203.4173300000002</v>
      </c>
      <c r="F39" s="216">
        <f ca="1">F40</f>
        <v>9140.5123299999996</v>
      </c>
      <c r="G39" s="81"/>
      <c r="H39" s="81"/>
      <c r="I39" s="81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6"/>
    </row>
    <row r="40" spans="1:20" ht="30">
      <c r="A40" s="127" t="str">
        <f ca="1">'прил 6'!A13</f>
        <v>Непрограммные расходы на выполнение муниципальных полномочий</v>
      </c>
      <c r="B40" s="80" t="str">
        <f ca="1">'прил 6'!E13</f>
        <v>88.8.00.00000</v>
      </c>
      <c r="C40" s="80">
        <f ca="1">'прил 6'!F13</f>
        <v>0</v>
      </c>
      <c r="D40" s="217">
        <f ca="1">D41+D44+D46+D48+D54+D57+D59+D61+D67+D52+D65</f>
        <v>9779.7983700000004</v>
      </c>
      <c r="E40" s="217">
        <f ca="1">E41+E44+E46+E48+E54+E57+E59+E61+E67+E52+E65</f>
        <v>9203.4173300000002</v>
      </c>
      <c r="F40" s="217">
        <f ca="1">F41+F44+F46+F48+F54+F57+F59+F61+F67+F52+F65</f>
        <v>9140.5123299999996</v>
      </c>
      <c r="G40" s="81"/>
      <c r="H40" s="81"/>
      <c r="I40" s="81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6"/>
    </row>
    <row r="41" spans="1:20" ht="30">
      <c r="A41" s="128" t="str">
        <f ca="1">'прил 6'!A50</f>
        <v>Осуществление первичного воинского учета на территориях, где отсутствуют военные комиссариаты</v>
      </c>
      <c r="B41" s="94" t="str">
        <f ca="1">'прил 6'!E50</f>
        <v>88 8 00 51180</v>
      </c>
      <c r="C41" s="94">
        <f ca="1">'прил 6'!F50</f>
        <v>0</v>
      </c>
      <c r="D41" s="218">
        <f ca="1">SUM(D42:D43)</f>
        <v>137.19999999999999</v>
      </c>
      <c r="E41" s="218">
        <f ca="1">SUM(E42:E43)</f>
        <v>138.70000000000002</v>
      </c>
      <c r="F41" s="218">
        <f ca="1">SUM(F42:F43)</f>
        <v>144.5</v>
      </c>
    </row>
    <row r="42" spans="1:20" ht="75">
      <c r="A42" s="122" t="str">
        <f ca="1">'прил 6'!A51</f>
        <v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2" s="96" t="str">
        <f ca="1">'прил 6'!E51</f>
        <v>88 8 00 51180</v>
      </c>
      <c r="C42" s="96" t="str">
        <f ca="1">'прил 6'!F51</f>
        <v>100</v>
      </c>
      <c r="D42" s="214">
        <f ca="1">'прил 6'!G51</f>
        <v>124.5</v>
      </c>
      <c r="E42" s="214">
        <f ca="1">'прил 6'!H51</f>
        <v>127.9</v>
      </c>
      <c r="F42" s="214">
        <f ca="1">'прил 6'!I51</f>
        <v>127.9</v>
      </c>
    </row>
    <row r="43" spans="1:20" ht="30">
      <c r="A43" s="122" t="str">
        <f ca="1">'прил 6'!A52</f>
        <v>Закупка товаров, работ и услуг для государственных (муниципальных) нужд</v>
      </c>
      <c r="B43" s="96" t="str">
        <f ca="1">'прил 6'!E52</f>
        <v>88 8 00 51180</v>
      </c>
      <c r="C43" s="96" t="str">
        <f ca="1">'прил 6'!F52</f>
        <v>200</v>
      </c>
      <c r="D43" s="214">
        <f ca="1">'прил 6'!G52</f>
        <v>12.7</v>
      </c>
      <c r="E43" s="214">
        <f ca="1">'прил 6'!H52</f>
        <v>10.8</v>
      </c>
      <c r="F43" s="214">
        <f ca="1">'прил 6'!I52</f>
        <v>16.600000000000001</v>
      </c>
    </row>
    <row r="44" spans="1:20" ht="90">
      <c r="A44" s="128" t="str">
        <f ca="1">'прил 6'!A41</f>
        <v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v>
      </c>
      <c r="B44" s="94" t="str">
        <f ca="1">'прил 6'!E41</f>
        <v>10 6 02 59300</v>
      </c>
      <c r="C44" s="94">
        <f ca="1">'прил 6'!F41</f>
        <v>0</v>
      </c>
      <c r="D44" s="218">
        <f ca="1">D45</f>
        <v>0.78732999999999997</v>
      </c>
      <c r="E44" s="218">
        <f ca="1">E45</f>
        <v>0.78732999999999997</v>
      </c>
      <c r="F44" s="218">
        <f ca="1">F45</f>
        <v>0.78732999999999997</v>
      </c>
    </row>
    <row r="45" spans="1:20" ht="30">
      <c r="A45" s="122" t="str">
        <f ca="1">'прил 6'!A42</f>
        <v>Закупка товаров, работ и услуг для государственных (муниципальных) нужд</v>
      </c>
      <c r="B45" s="96" t="str">
        <f ca="1">'прил 6'!E42</f>
        <v>10 6 02 59300</v>
      </c>
      <c r="C45" s="96" t="str">
        <f ca="1">'прил 6'!F42</f>
        <v>200</v>
      </c>
      <c r="D45" s="214">
        <f ca="1">'прил 6'!G42</f>
        <v>0.78732999999999997</v>
      </c>
      <c r="E45" s="214">
        <f ca="1">'прил 6'!H42</f>
        <v>0.78732999999999997</v>
      </c>
      <c r="F45" s="214">
        <f ca="1">'прил 6'!I42</f>
        <v>0.78732999999999997</v>
      </c>
    </row>
    <row r="46" spans="1:20" ht="15">
      <c r="A46" s="128" t="str">
        <f ca="1">'прил 6'!A14</f>
        <v>Глава муниципального образования</v>
      </c>
      <c r="B46" s="94" t="str">
        <f ca="1">'прил 6'!E14</f>
        <v>88.8.00.80010</v>
      </c>
      <c r="C46" s="94">
        <f ca="1">'прил 6'!F14</f>
        <v>0</v>
      </c>
      <c r="D46" s="218">
        <f ca="1">D47</f>
        <v>1163</v>
      </c>
      <c r="E46" s="218">
        <f ca="1">E47</f>
        <v>1163</v>
      </c>
      <c r="F46" s="218">
        <f ca="1">F47</f>
        <v>1163</v>
      </c>
    </row>
    <row r="47" spans="1:20" ht="75">
      <c r="A47" s="122" t="str">
        <f ca="1">'прил 6'!A15</f>
        <v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96" t="str">
        <f ca="1">'прил 6'!E15</f>
        <v>88.8.00.80010</v>
      </c>
      <c r="C47" s="96" t="str">
        <f ca="1">'прил 6'!F15</f>
        <v>100</v>
      </c>
      <c r="D47" s="214">
        <f ca="1">'прил 6'!G15</f>
        <v>1163</v>
      </c>
      <c r="E47" s="214">
        <f ca="1">'прил 6'!H15</f>
        <v>1163</v>
      </c>
      <c r="F47" s="214">
        <f ca="1">'прил 6'!I15</f>
        <v>1163</v>
      </c>
    </row>
    <row r="48" spans="1:20" ht="15">
      <c r="A48" s="128" t="str">
        <f ca="1">'прил 6'!A19</f>
        <v>Центральный аппарат</v>
      </c>
      <c r="B48" s="94" t="str">
        <f ca="1">'прил 6'!E19</f>
        <v>88 8 00 80040</v>
      </c>
      <c r="C48" s="94">
        <f ca="1">'прил 6'!F19</f>
        <v>0</v>
      </c>
      <c r="D48" s="218">
        <f ca="1">SUM(D49:D51)</f>
        <v>2213.03107</v>
      </c>
      <c r="E48" s="218">
        <f ca="1">SUM(E49:E51)</f>
        <v>1501.4299999999998</v>
      </c>
      <c r="F48" s="218">
        <f ca="1">SUM(F49:F51)</f>
        <v>1537.325</v>
      </c>
    </row>
    <row r="49" spans="1:6" ht="75">
      <c r="A49" s="122" t="str">
        <f ca="1">'прил 6'!A20</f>
        <v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9" s="96" t="str">
        <f ca="1">'прил 6'!E20</f>
        <v>88 8 00 80040</v>
      </c>
      <c r="C49" s="96" t="str">
        <f ca="1">'прил 6'!F20</f>
        <v>100</v>
      </c>
      <c r="D49" s="214">
        <f ca="1">'прил 6'!G20</f>
        <v>807.5</v>
      </c>
      <c r="E49" s="214">
        <f ca="1">'прил 6'!H20</f>
        <v>807.5</v>
      </c>
      <c r="F49" s="214">
        <f ca="1">'прил 6'!I20</f>
        <v>807.5</v>
      </c>
    </row>
    <row r="50" spans="1:6" ht="30">
      <c r="A50" s="122" t="str">
        <f ca="1">'прил 6'!A21</f>
        <v>Закупка товаров, работ и услуг для государственных (муниципальных) нужд</v>
      </c>
      <c r="B50" s="96" t="str">
        <f ca="1">'прил 6'!E21</f>
        <v>88 8 00 80040</v>
      </c>
      <c r="C50" s="96" t="str">
        <f ca="1">'прил 6'!F21</f>
        <v>200</v>
      </c>
      <c r="D50" s="214">
        <f ca="1">'прил 6'!G21</f>
        <v>1400.53107</v>
      </c>
      <c r="E50" s="214">
        <f ca="1">'прил 6'!H21</f>
        <v>688.93</v>
      </c>
      <c r="F50" s="214">
        <f ca="1">'прил 6'!I21</f>
        <v>724.82500000000005</v>
      </c>
    </row>
    <row r="51" spans="1:6" ht="30">
      <c r="A51" s="122" t="str">
        <f ca="1">'прил 6'!A22</f>
        <v>Иные бюджетные ассигнования</v>
      </c>
      <c r="B51" s="96" t="str">
        <f ca="1">'прил 6'!E22</f>
        <v>88 8 00 80040</v>
      </c>
      <c r="C51" s="96" t="str">
        <f ca="1">'прил 6'!F22</f>
        <v>800</v>
      </c>
      <c r="D51" s="214">
        <f ca="1">'прил 6'!G22</f>
        <v>5</v>
      </c>
      <c r="E51" s="214">
        <f ca="1">'прил 6'!H22</f>
        <v>5</v>
      </c>
      <c r="F51" s="214">
        <f ca="1">'прил 6'!I22</f>
        <v>5</v>
      </c>
    </row>
    <row r="52" spans="1:6" ht="15">
      <c r="A52" s="128" t="str">
        <f ca="1">'прил 6'!A31</f>
        <v>Проведение выборов и референдумов</v>
      </c>
      <c r="B52" s="94" t="str">
        <f ca="1">'прил 6'!E31</f>
        <v>88 8 00 80100</v>
      </c>
      <c r="C52" s="94">
        <f ca="1">'прил 6'!F31</f>
        <v>0</v>
      </c>
      <c r="D52" s="218">
        <f ca="1">D53</f>
        <v>92.555000000000007</v>
      </c>
      <c r="E52" s="218">
        <f ca="1">E53</f>
        <v>0</v>
      </c>
      <c r="F52" s="218">
        <f ca="1">F53</f>
        <v>0</v>
      </c>
    </row>
    <row r="53" spans="1:6" ht="30">
      <c r="A53" s="122" t="str">
        <f ca="1">'прил 6'!A32</f>
        <v>Закупка товаров, работ и услуг для государственных (муниципальных) нужд</v>
      </c>
      <c r="B53" s="96" t="str">
        <f ca="1">'прил 6'!E32</f>
        <v>88 8 00 80100</v>
      </c>
      <c r="C53" s="96">
        <f ca="1">'прил 6'!F32</f>
        <v>200</v>
      </c>
      <c r="D53" s="214">
        <f ca="1">'прил 6'!G32</f>
        <v>92.555000000000007</v>
      </c>
      <c r="E53" s="214">
        <f ca="1">'прил 6'!H32</f>
        <v>0</v>
      </c>
      <c r="F53" s="214">
        <f ca="1">'прил 6'!I32</f>
        <v>0</v>
      </c>
    </row>
    <row r="54" spans="1:6" ht="30">
      <c r="A54" s="128" t="str">
        <f ca="1">'прил 6'!A43</f>
        <v>Обеспечение деятельности подведомственных учреждений по хозяйственному обслуживанию (бухгалтерия)</v>
      </c>
      <c r="B54" s="94" t="str">
        <f ca="1">'прил 6'!E43</f>
        <v>88 8 00 80140</v>
      </c>
      <c r="C54" s="94">
        <f ca="1">'прил 6'!F43</f>
        <v>0</v>
      </c>
      <c r="D54" s="218">
        <f ca="1">SUM(D55:D56)</f>
        <v>3002</v>
      </c>
      <c r="E54" s="218">
        <f ca="1">SUM(E55:E56)</f>
        <v>3002</v>
      </c>
      <c r="F54" s="218">
        <f ca="1">SUM(F55:F56)</f>
        <v>3004.4</v>
      </c>
    </row>
    <row r="55" spans="1:6" ht="75">
      <c r="A55" s="122" t="str">
        <f ca="1">'прил 6'!A44</f>
        <v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5" s="96" t="str">
        <f ca="1">'прил 6'!E44</f>
        <v>88 8 00 80140</v>
      </c>
      <c r="C55" s="96" t="str">
        <f ca="1">'прил 6'!F44</f>
        <v>100</v>
      </c>
      <c r="D55" s="214">
        <f ca="1">'прил 6'!G44</f>
        <v>2997</v>
      </c>
      <c r="E55" s="214">
        <f ca="1">'прил 6'!H44</f>
        <v>2997</v>
      </c>
      <c r="F55" s="214">
        <f ca="1">'прил 6'!I44</f>
        <v>2999.4</v>
      </c>
    </row>
    <row r="56" spans="1:6" ht="18" customHeight="1">
      <c r="A56" s="122" t="str">
        <f ca="1">'прил 6'!A45</f>
        <v>Иные бюджетные ассигнования</v>
      </c>
      <c r="B56" s="96" t="str">
        <f ca="1">'прил 6'!E45</f>
        <v>88 8 00 80140</v>
      </c>
      <c r="C56" s="96" t="str">
        <f ca="1">'прил 6'!F45</f>
        <v>800</v>
      </c>
      <c r="D56" s="214">
        <f ca="1">'прил 6'!G45</f>
        <v>5</v>
      </c>
      <c r="E56" s="214">
        <f ca="1">'прил 6'!H45</f>
        <v>5</v>
      </c>
      <c r="F56" s="214">
        <f ca="1">'прил 6'!I45</f>
        <v>5</v>
      </c>
    </row>
    <row r="57" spans="1:6" ht="15">
      <c r="A57" s="128" t="str">
        <f ca="1">'прил 6'!A36</f>
        <v>Резервные фонды местных администраций</v>
      </c>
      <c r="B57" s="94" t="str">
        <f ca="1">'прил 6'!E36</f>
        <v>88 8 00 10620</v>
      </c>
      <c r="C57" s="94" t="str">
        <f ca="1">'прил 6'!F36</f>
        <v/>
      </c>
      <c r="D57" s="218">
        <f ca="1">D58</f>
        <v>5</v>
      </c>
      <c r="E57" s="218">
        <f ca="1">E58</f>
        <v>5</v>
      </c>
      <c r="F57" s="218">
        <f ca="1">F58</f>
        <v>5</v>
      </c>
    </row>
    <row r="58" spans="1:6" ht="18" customHeight="1">
      <c r="A58" s="122" t="str">
        <f ca="1">'прил 6'!A37</f>
        <v>Иные бюджетные ассигнования</v>
      </c>
      <c r="B58" s="96" t="str">
        <f ca="1">'прил 6'!E37</f>
        <v>88 8 00 10620</v>
      </c>
      <c r="C58" s="96" t="str">
        <f ca="1">'прил 6'!F37</f>
        <v>800</v>
      </c>
      <c r="D58" s="214">
        <f ca="1">'прил 6'!G37</f>
        <v>5</v>
      </c>
      <c r="E58" s="214">
        <f ca="1">'прил 6'!H37</f>
        <v>5</v>
      </c>
      <c r="F58" s="214">
        <f ca="1">'прил 6'!I37</f>
        <v>5</v>
      </c>
    </row>
    <row r="59" spans="1:6" ht="42.6" customHeight="1">
      <c r="A59" s="128" t="str">
        <f ca="1">'прил 6'!A106</f>
        <v>Пенсия за выслугу лет муниципальным служащим поселения и лицам, замещающим муниципальные должности поселения</v>
      </c>
      <c r="B59" s="94" t="str">
        <f ca="1">'прил 6'!E106</f>
        <v>88 8 00 80120</v>
      </c>
      <c r="C59" s="94">
        <f ca="1">'прил 6'!F106</f>
        <v>0</v>
      </c>
      <c r="D59" s="218">
        <f ca="1">D60</f>
        <v>200</v>
      </c>
      <c r="E59" s="218">
        <f ca="1">E60</f>
        <v>210</v>
      </c>
      <c r="F59" s="218">
        <f ca="1">F60</f>
        <v>220</v>
      </c>
    </row>
    <row r="60" spans="1:6" ht="30">
      <c r="A60" s="122" t="str">
        <f ca="1">'прил 6'!A107</f>
        <v>Социальное обеспечение и иные выплаты населению</v>
      </c>
      <c r="B60" s="96" t="str">
        <f ca="1">'прил 6'!E107</f>
        <v>88 8 00 80120</v>
      </c>
      <c r="C60" s="96" t="str">
        <f ca="1">'прил 6'!F107</f>
        <v>200</v>
      </c>
      <c r="D60" s="214">
        <f ca="1">'прил 6'!G107</f>
        <v>200</v>
      </c>
      <c r="E60" s="214">
        <f ca="1">'прил 6'!H107</f>
        <v>210</v>
      </c>
      <c r="F60" s="214">
        <f ca="1">'прил 6'!I107</f>
        <v>220</v>
      </c>
    </row>
    <row r="61" spans="1:6" ht="30">
      <c r="A61" s="128" t="str">
        <f ca="1">'прил 6'!A98</f>
        <v>Обеспечение деятельности подведомственных учреждений культуры</v>
      </c>
      <c r="B61" s="94" t="str">
        <f ca="1">'прил 6'!E98</f>
        <v>88 8 00 80141</v>
      </c>
      <c r="C61" s="94">
        <f ca="1">'прил 6'!F98</f>
        <v>0</v>
      </c>
      <c r="D61" s="218">
        <f ca="1">SUM(D62:D64)</f>
        <v>2946.8</v>
      </c>
      <c r="E61" s="218">
        <f ca="1">SUM(E62:E64)</f>
        <v>3170.5</v>
      </c>
      <c r="F61" s="218">
        <f ca="1">SUM(F62:F64)</f>
        <v>3053.5</v>
      </c>
    </row>
    <row r="62" spans="1:6" ht="75">
      <c r="A62" s="122" t="str">
        <f ca="1">'прил 6'!A99</f>
        <v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2" s="96" t="str">
        <f ca="1">'прил 6'!E99</f>
        <v>88 8 00 80141</v>
      </c>
      <c r="C62" s="96" t="str">
        <f ca="1">'прил 6'!F99</f>
        <v>100</v>
      </c>
      <c r="D62" s="214">
        <f ca="1">'прил 6'!G99</f>
        <v>2908</v>
      </c>
      <c r="E62" s="214">
        <f ca="1">'прил 6'!H99</f>
        <v>3156.5</v>
      </c>
      <c r="F62" s="214">
        <f ca="1">'прил 6'!I99</f>
        <v>3039.5</v>
      </c>
    </row>
    <row r="63" spans="1:6" ht="30">
      <c r="A63" s="122" t="str">
        <f ca="1">'прил 6'!A100</f>
        <v>Закупка товаров, работ и услуг для государственных (муниципальных) нужд</v>
      </c>
      <c r="B63" s="96" t="str">
        <f ca="1">'прил 6'!E100</f>
        <v>88 8 00 80141</v>
      </c>
      <c r="C63" s="96" t="str">
        <f ca="1">'прил 6'!F100</f>
        <v>200</v>
      </c>
      <c r="D63" s="214">
        <f ca="1">'прил 6'!G100</f>
        <v>33.799999999999997</v>
      </c>
      <c r="E63" s="214">
        <f ca="1">'прил 6'!H100</f>
        <v>9</v>
      </c>
      <c r="F63" s="214">
        <f ca="1">'прил 6'!I100</f>
        <v>9</v>
      </c>
    </row>
    <row r="64" spans="1:6" ht="30">
      <c r="A64" s="122" t="str">
        <f ca="1">'прил 6'!A101</f>
        <v>Иные бюджетные ассигнования</v>
      </c>
      <c r="B64" s="96" t="str">
        <f ca="1">'прил 6'!E101</f>
        <v>88 8 00 80141</v>
      </c>
      <c r="C64" s="96" t="str">
        <f ca="1">'прил 6'!F101</f>
        <v>800</v>
      </c>
      <c r="D64" s="214">
        <f ca="1">'прил 6'!G101</f>
        <v>5</v>
      </c>
      <c r="E64" s="214">
        <f ca="1">'прил 6'!H101</f>
        <v>5</v>
      </c>
      <c r="F64" s="214">
        <f ca="1">'прил 6'!I101</f>
        <v>5</v>
      </c>
    </row>
    <row r="65" spans="1:9" ht="15">
      <c r="A65" s="128" t="str">
        <f ca="1">'прил 6'!A65</f>
        <v>Дорожное хозяйство (дорожные фонды)</v>
      </c>
      <c r="B65" s="94" t="str">
        <f ca="1">'прил 6'!E24</f>
        <v>88.0.00.00000</v>
      </c>
      <c r="C65" s="94">
        <f ca="1">'прил 6'!F24</f>
        <v>0</v>
      </c>
      <c r="D65" s="218">
        <f ca="1">D66</f>
        <v>7.4249700000000001</v>
      </c>
      <c r="E65" s="218">
        <f ca="1">E66</f>
        <v>0</v>
      </c>
      <c r="F65" s="218">
        <f ca="1">F66</f>
        <v>0</v>
      </c>
    </row>
    <row r="66" spans="1:9" ht="30">
      <c r="A66" s="122" t="str">
        <f ca="1">'прил 6'!A67</f>
        <v>Закупка товаров, работ и услуг для государственных (муниципальных) нужд</v>
      </c>
      <c r="B66" s="96" t="str">
        <f ca="1">'прил 6'!E67</f>
        <v>88 8 00 80180</v>
      </c>
      <c r="C66" s="96">
        <f ca="1">'прил 6'!F25</f>
        <v>0</v>
      </c>
      <c r="D66" s="214">
        <f ca="1">'прил 6'!G67</f>
        <v>7.4249700000000001</v>
      </c>
      <c r="E66" s="214">
        <f ca="1">'прил 6'!H67</f>
        <v>0</v>
      </c>
      <c r="F66" s="214">
        <f ca="1">'прил 6'!I67</f>
        <v>0</v>
      </c>
    </row>
    <row r="67" spans="1:9" ht="45">
      <c r="A67" s="128" t="str">
        <f ca="1">'прил 6'!A26</f>
        <v>Межбюджетные трансферты, передаваемые в районный бюджет на исполнение переданных полномочий по осуществлению внешнего контроля</v>
      </c>
      <c r="B67" s="94" t="str">
        <f ca="1">'прил 6'!E26</f>
        <v>88 8 00 87040</v>
      </c>
      <c r="C67" s="94">
        <f ca="1">'прил 6'!F26</f>
        <v>0</v>
      </c>
      <c r="D67" s="218">
        <f ca="1">D68</f>
        <v>12</v>
      </c>
      <c r="E67" s="218">
        <f ca="1">E68</f>
        <v>12</v>
      </c>
      <c r="F67" s="218">
        <f ca="1">F68</f>
        <v>12</v>
      </c>
    </row>
    <row r="68" spans="1:9" ht="16.149999999999999" customHeight="1">
      <c r="A68" s="122" t="str">
        <f ca="1">'прил 6'!A27</f>
        <v>Иные межбюджетные трансферты</v>
      </c>
      <c r="B68" s="96" t="str">
        <f ca="1">'прил 6'!E27</f>
        <v>88 8 00 87040</v>
      </c>
      <c r="C68" s="96" t="str">
        <f ca="1">'прил 6'!F27</f>
        <v>500</v>
      </c>
      <c r="D68" s="214">
        <f ca="1">'прил 6'!G27</f>
        <v>12</v>
      </c>
      <c r="E68" s="214">
        <f ca="1">'прил 6'!H27</f>
        <v>12</v>
      </c>
      <c r="F68" s="214">
        <f ca="1">'прил 6'!I27</f>
        <v>12</v>
      </c>
    </row>
    <row r="69" spans="1:9" ht="15.75">
      <c r="A69" s="131" t="s">
        <v>158</v>
      </c>
      <c r="B69" s="108"/>
      <c r="C69" s="108"/>
      <c r="D69" s="219">
        <f>D9+D15+D18+D21+D24+D27+D30+D33+D36+D39+D12</f>
        <v>9931.7983700000004</v>
      </c>
      <c r="E69" s="219">
        <f>E9+E15+E18+E21+E24+E27+E30+E33+E36+E39+E12</f>
        <v>9203.4173300000002</v>
      </c>
      <c r="F69" s="219">
        <f>F9+F15+F18+F21+F24+F27+F30+F33+F36+F39+F12</f>
        <v>9140.5123299999996</v>
      </c>
      <c r="G69" s="149"/>
      <c r="H69" s="149"/>
      <c r="I69" s="149"/>
    </row>
    <row r="70" spans="1:9">
      <c r="A70" s="146"/>
      <c r="B70" s="103"/>
      <c r="C70" s="103"/>
      <c r="D70" s="137"/>
      <c r="E70" s="137"/>
      <c r="F70" s="137"/>
    </row>
    <row r="73" spans="1:9">
      <c r="D73" s="154"/>
    </row>
    <row r="74" spans="1:9">
      <c r="E74" s="155"/>
    </row>
  </sheetData>
  <mergeCells count="5">
    <mergeCell ref="A5:F5"/>
    <mergeCell ref="A7:D7"/>
    <mergeCell ref="B1:F1"/>
    <mergeCell ref="B2:F2"/>
    <mergeCell ref="B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opLeftCell="A31" workbookViewId="0">
      <selection activeCell="B3" sqref="B3:F3"/>
    </sheetView>
  </sheetViews>
  <sheetFormatPr defaultRowHeight="11.25"/>
  <cols>
    <col min="1" max="1" width="51.5" style="147" customWidth="1"/>
    <col min="2" max="2" width="16.5" style="104" customWidth="1"/>
    <col min="3" max="3" width="8.1640625" style="104" customWidth="1"/>
    <col min="4" max="4" width="16.6640625" style="104" customWidth="1"/>
    <col min="5" max="5" width="16.83203125" style="104" customWidth="1"/>
    <col min="6" max="6" width="17.1640625" style="104" customWidth="1"/>
    <col min="7" max="43" width="9.1640625" style="85" customWidth="1"/>
  </cols>
  <sheetData>
    <row r="1" spans="1:256" s="85" customFormat="1" ht="15.75">
      <c r="A1" s="156"/>
      <c r="B1" s="252" t="s">
        <v>207</v>
      </c>
      <c r="C1" s="252"/>
      <c r="D1" s="252"/>
      <c r="E1" s="252"/>
      <c r="F1" s="252"/>
      <c r="AR1"/>
      <c r="AS1"/>
      <c r="AT1"/>
    </row>
    <row r="2" spans="1:256" s="85" customFormat="1" ht="47.25" customHeight="1">
      <c r="A2" s="97"/>
      <c r="B2" s="251" t="s">
        <v>293</v>
      </c>
      <c r="C2" s="251"/>
      <c r="D2" s="251"/>
      <c r="E2" s="251"/>
      <c r="F2" s="251"/>
      <c r="AR2"/>
      <c r="AS2"/>
      <c r="AT2"/>
    </row>
    <row r="3" spans="1:256" s="85" customFormat="1" ht="15.75">
      <c r="A3" s="97"/>
      <c r="B3" s="249"/>
      <c r="C3" s="249"/>
      <c r="D3" s="249"/>
      <c r="E3" s="249"/>
      <c r="F3" s="249"/>
      <c r="AR3"/>
      <c r="AS3"/>
      <c r="AT3"/>
    </row>
    <row r="4" spans="1:256" s="85" customFormat="1" ht="12.75">
      <c r="A4" s="139"/>
      <c r="B4" s="102"/>
      <c r="C4" s="102"/>
      <c r="D4" s="102"/>
      <c r="E4" s="102"/>
      <c r="F4" s="102"/>
      <c r="AR4"/>
      <c r="AS4"/>
      <c r="AT4"/>
    </row>
    <row r="5" spans="1:256" s="85" customFormat="1" ht="34.9" customHeight="1">
      <c r="A5" s="265" t="s">
        <v>194</v>
      </c>
      <c r="B5" s="265"/>
      <c r="C5" s="265"/>
      <c r="D5" s="265"/>
      <c r="E5" s="265"/>
      <c r="F5" s="265"/>
      <c r="AR5"/>
      <c r="AS5"/>
      <c r="AT5"/>
    </row>
    <row r="6" spans="1:256" s="85" customFormat="1" ht="14.4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  <c r="IT6" s="161"/>
      <c r="IU6" s="161"/>
      <c r="IV6" s="161"/>
    </row>
    <row r="7" spans="1:256" s="85" customFormat="1" ht="20.25">
      <c r="A7" s="266"/>
      <c r="B7" s="266"/>
      <c r="C7" s="266"/>
      <c r="D7" s="266"/>
      <c r="E7" s="103"/>
      <c r="F7" s="102" t="s">
        <v>83</v>
      </c>
      <c r="AR7"/>
      <c r="AS7"/>
      <c r="AT7"/>
    </row>
    <row r="8" spans="1:256" ht="14.25">
      <c r="A8" s="140"/>
      <c r="B8" s="98" t="s">
        <v>125</v>
      </c>
      <c r="C8" s="98" t="s">
        <v>126</v>
      </c>
      <c r="D8" s="90" t="s">
        <v>159</v>
      </c>
      <c r="E8" s="90" t="s">
        <v>160</v>
      </c>
      <c r="F8" s="90" t="s">
        <v>161</v>
      </c>
    </row>
    <row r="9" spans="1:256" s="85" customFormat="1" ht="28.5">
      <c r="A9" s="143" t="str">
        <f ca="1">'прил 6'!A55</f>
        <v>Муниципальная программа "Пожарная безопасность на  2019-2021 годы"</v>
      </c>
      <c r="B9" s="117" t="s">
        <v>247</v>
      </c>
      <c r="C9" s="118" t="s">
        <v>284</v>
      </c>
      <c r="D9" s="212">
        <f t="shared" ref="D9:F13" si="0">D10</f>
        <v>30</v>
      </c>
      <c r="E9" s="212">
        <f t="shared" si="0"/>
        <v>0</v>
      </c>
      <c r="F9" s="212">
        <f t="shared" si="0"/>
        <v>0</v>
      </c>
      <c r="AR9"/>
      <c r="AS9"/>
      <c r="AT9"/>
    </row>
    <row r="10" spans="1:256" s="85" customFormat="1" ht="30">
      <c r="A10" s="230" t="str">
        <f ca="1">'прил 6'!A56</f>
        <v>Муниципальная программа "Пожарная безопасность на  2019-2021 годы"</v>
      </c>
      <c r="B10" s="120" t="s">
        <v>249</v>
      </c>
      <c r="C10" s="121" t="s">
        <v>284</v>
      </c>
      <c r="D10" s="213">
        <f t="shared" si="0"/>
        <v>30</v>
      </c>
      <c r="E10" s="213">
        <f t="shared" si="0"/>
        <v>0</v>
      </c>
      <c r="F10" s="213">
        <f t="shared" si="0"/>
        <v>0</v>
      </c>
      <c r="H10" s="136"/>
      <c r="AR10"/>
      <c r="AS10"/>
      <c r="AT10"/>
    </row>
    <row r="11" spans="1:256" s="85" customFormat="1" ht="105">
      <c r="A11" s="222" t="str">
        <f ca="1">'прил 6'!A57</f>
        <v>Основное мероприятие 3 Выполнение мероприятий, исключающих возможность переброса огня при лесных на здания и сооружения (устройство защитных противопожарных полос, посадка лиственных насаждений, удаление в летний период сухой растительности и др.)</v>
      </c>
      <c r="B11" s="96" t="str">
        <f ca="1">'прил 6'!E58</f>
        <v>08 1 01 10190</v>
      </c>
      <c r="C11" s="96" t="str">
        <f ca="1">'прил 6'!F58</f>
        <v>200</v>
      </c>
      <c r="D11" s="214">
        <f ca="1">'прил 6'!G58</f>
        <v>30</v>
      </c>
      <c r="E11" s="214">
        <f ca="1">'прил 6'!H58</f>
        <v>0</v>
      </c>
      <c r="F11" s="214">
        <f ca="1">'прил 6'!I58</f>
        <v>0</v>
      </c>
      <c r="AR11"/>
      <c r="AS11"/>
      <c r="AT11"/>
    </row>
    <row r="12" spans="1:256" s="85" customFormat="1" ht="28.5">
      <c r="A12" s="143" t="str">
        <f ca="1">'прил 6'!A58</f>
        <v>Закупка товаров, работ и услуг для государственных (муниципальных) нужд</v>
      </c>
      <c r="B12" s="117" t="s">
        <v>247</v>
      </c>
      <c r="C12" s="118" t="s">
        <v>284</v>
      </c>
      <c r="D12" s="212">
        <f t="shared" si="0"/>
        <v>5</v>
      </c>
      <c r="E12" s="212">
        <f t="shared" si="0"/>
        <v>0</v>
      </c>
      <c r="F12" s="212">
        <f t="shared" si="0"/>
        <v>0</v>
      </c>
      <c r="AR12"/>
      <c r="AS12"/>
      <c r="AT12"/>
    </row>
    <row r="13" spans="1:256" s="85" customFormat="1" ht="60">
      <c r="A13" s="230" t="str">
        <f ca="1">'прил 6'!A59</f>
        <v xml:space="preserve">Другие вопросы в области национальной безопасности и правоохранительной деятельности
</v>
      </c>
      <c r="B13" s="120" t="s">
        <v>249</v>
      </c>
      <c r="C13" s="121" t="s">
        <v>284</v>
      </c>
      <c r="D13" s="213">
        <f t="shared" si="0"/>
        <v>5</v>
      </c>
      <c r="E13" s="213">
        <f t="shared" si="0"/>
        <v>0</v>
      </c>
      <c r="F13" s="213">
        <f t="shared" si="0"/>
        <v>0</v>
      </c>
      <c r="AR13"/>
      <c r="AS13"/>
      <c r="AT13"/>
    </row>
    <row r="14" spans="1:256" s="85" customFormat="1" ht="45">
      <c r="A14" s="222" t="str">
        <f ca="1">'прил 6'!A60</f>
        <v>Муниципальная программа "О мерах по противодействию терроризму и экстремизму на 2019-2021годы</v>
      </c>
      <c r="B14" s="96" t="str">
        <f ca="1">'прил 6'!E61</f>
        <v>01 0 01 10190</v>
      </c>
      <c r="C14" s="96">
        <f ca="1">'прил 6'!F61</f>
        <v>0</v>
      </c>
      <c r="D14" s="214">
        <f ca="1">'прил 6'!G61</f>
        <v>5</v>
      </c>
      <c r="E14" s="214">
        <f ca="1">'прил 6'!H61</f>
        <v>0</v>
      </c>
      <c r="F14" s="214">
        <f ca="1">'прил 6'!I61</f>
        <v>0</v>
      </c>
      <c r="AR14"/>
      <c r="AS14"/>
      <c r="AT14"/>
    </row>
    <row r="15" spans="1:256" s="85" customFormat="1" ht="57">
      <c r="A15" s="143" t="str">
        <f ca="1">'прил 6'!A68</f>
        <v>Муниципальная программа "Обеспечение безопасности дорожного движения на территории с. Ивановское на 2020-2022годы"</v>
      </c>
      <c r="B15" s="117" t="s">
        <v>186</v>
      </c>
      <c r="C15" s="118" t="s">
        <v>284</v>
      </c>
      <c r="D15" s="212">
        <f t="shared" ref="D15:F16" si="1">D16</f>
        <v>3</v>
      </c>
      <c r="E15" s="212">
        <f t="shared" si="1"/>
        <v>0</v>
      </c>
      <c r="F15" s="212">
        <f t="shared" si="1"/>
        <v>0</v>
      </c>
      <c r="AR15"/>
      <c r="AS15"/>
      <c r="AT15"/>
    </row>
    <row r="16" spans="1:256" s="85" customFormat="1" ht="40.5" customHeight="1">
      <c r="A16" s="230" t="str">
        <f ca="1">'прил 6'!A69</f>
        <v>Основное мероприятие 1 Обеспечение безопасности дорожного движения</v>
      </c>
      <c r="B16" s="120" t="s">
        <v>262</v>
      </c>
      <c r="C16" s="121" t="s">
        <v>284</v>
      </c>
      <c r="D16" s="213">
        <f t="shared" si="1"/>
        <v>3</v>
      </c>
      <c r="E16" s="213">
        <f t="shared" si="1"/>
        <v>0</v>
      </c>
      <c r="F16" s="213">
        <f t="shared" si="1"/>
        <v>0</v>
      </c>
      <c r="AR16"/>
      <c r="AS16"/>
      <c r="AT16"/>
    </row>
    <row r="17" spans="1:46" s="85" customFormat="1" ht="30">
      <c r="A17" s="222" t="str">
        <f ca="1">'прил 6'!A70</f>
        <v>Закупка товаров, работ и услуг для государственных (муниципальных) нужд</v>
      </c>
      <c r="B17" s="96" t="s">
        <v>262</v>
      </c>
      <c r="C17" s="96">
        <v>200</v>
      </c>
      <c r="D17" s="214">
        <f ca="1">'прил 6'!G70</f>
        <v>3</v>
      </c>
      <c r="E17" s="214">
        <f ca="1">'прил 6'!H70</f>
        <v>0</v>
      </c>
      <c r="F17" s="214">
        <f ca="1">'прил 6'!I70</f>
        <v>0</v>
      </c>
      <c r="AR17"/>
      <c r="AS17"/>
      <c r="AT17"/>
    </row>
    <row r="18" spans="1:46" s="85" customFormat="1" ht="57">
      <c r="A18" s="143" t="str">
        <f ca="1">'прил 6'!A71</f>
        <v>Муниципальная программа "Энергосбережение и повышение энергетической эффективности в с. Ивановское  на 2019-2020годы"</v>
      </c>
      <c r="B18" s="117" t="s">
        <v>187</v>
      </c>
      <c r="C18" s="118" t="s">
        <v>284</v>
      </c>
      <c r="D18" s="212">
        <f t="shared" ref="D18:F19" si="2">D19</f>
        <v>2</v>
      </c>
      <c r="E18" s="212">
        <f t="shared" si="2"/>
        <v>0</v>
      </c>
      <c r="F18" s="212">
        <f t="shared" si="2"/>
        <v>0</v>
      </c>
      <c r="AR18"/>
      <c r="AS18"/>
      <c r="AT18"/>
    </row>
    <row r="19" spans="1:46" s="85" customFormat="1" ht="45">
      <c r="A19" s="230" t="str">
        <f ca="1">'прил 6'!A72</f>
        <v>Основное мероприятие 1 Комплексное энергосбережение на территории Ивановского сельсовета</v>
      </c>
      <c r="B19" s="120" t="s">
        <v>265</v>
      </c>
      <c r="C19" s="121" t="s">
        <v>284</v>
      </c>
      <c r="D19" s="213">
        <f t="shared" si="2"/>
        <v>2</v>
      </c>
      <c r="E19" s="213">
        <f t="shared" si="2"/>
        <v>0</v>
      </c>
      <c r="F19" s="213">
        <f t="shared" si="2"/>
        <v>0</v>
      </c>
      <c r="AR19"/>
      <c r="AS19"/>
      <c r="AT19"/>
    </row>
    <row r="20" spans="1:46" s="85" customFormat="1" ht="42.6" customHeight="1">
      <c r="A20" s="222" t="str">
        <f ca="1">'прил 6'!A73</f>
        <v>Закупка товаров, работ и услуг для государственных (муниципальных) нужд</v>
      </c>
      <c r="B20" s="96" t="s">
        <v>265</v>
      </c>
      <c r="C20" s="96">
        <v>200</v>
      </c>
      <c r="D20" s="214">
        <f ca="1">'прил 6'!G73</f>
        <v>2</v>
      </c>
      <c r="E20" s="214">
        <f ca="1">'прил 6'!H73</f>
        <v>0</v>
      </c>
      <c r="F20" s="214">
        <f ca="1">'прил 6'!I73</f>
        <v>0</v>
      </c>
      <c r="AR20"/>
      <c r="AS20"/>
      <c r="AT20"/>
    </row>
    <row r="21" spans="1:46" s="85" customFormat="1" ht="42.75">
      <c r="A21" s="143" t="str">
        <f ca="1">'прил 6'!A74</f>
        <v>Муниципальная программа "Развитие улично-дорожной сети с. Ивановское на 2019-2021 годы"</v>
      </c>
      <c r="B21" s="117" t="s">
        <v>188</v>
      </c>
      <c r="C21" s="118">
        <f ca="1">'прил 6'!F83</f>
        <v>0</v>
      </c>
      <c r="D21" s="212">
        <f t="shared" ref="D21:F22" si="3">D22</f>
        <v>15</v>
      </c>
      <c r="E21" s="212">
        <f t="shared" si="3"/>
        <v>0</v>
      </c>
      <c r="F21" s="212">
        <f t="shared" si="3"/>
        <v>0</v>
      </c>
      <c r="AR21"/>
      <c r="AS21"/>
      <c r="AT21"/>
    </row>
    <row r="22" spans="1:46" s="85" customFormat="1" ht="30">
      <c r="A22" s="230" t="str">
        <f ca="1">'прил 6'!A75</f>
        <v>Основное мероприятие 1 Развитие улично-дорожной сети Ивановского сельсовета</v>
      </c>
      <c r="B22" s="120" t="s">
        <v>269</v>
      </c>
      <c r="C22" s="121">
        <f ca="1">'прил 6'!F84</f>
        <v>0</v>
      </c>
      <c r="D22" s="213">
        <f t="shared" si="3"/>
        <v>15</v>
      </c>
      <c r="E22" s="213">
        <f t="shared" si="3"/>
        <v>0</v>
      </c>
      <c r="F22" s="213">
        <f t="shared" si="3"/>
        <v>0</v>
      </c>
      <c r="AR22"/>
      <c r="AS22"/>
      <c r="AT22"/>
    </row>
    <row r="23" spans="1:46" s="85" customFormat="1" ht="55.9" customHeight="1">
      <c r="A23" s="222" t="str">
        <f ca="1">'прил 6'!A76</f>
        <v>Закупка товаров, работ и услуг для государственных (муниципальных) нужд</v>
      </c>
      <c r="B23" s="96" t="s">
        <v>269</v>
      </c>
      <c r="C23" s="96" t="str">
        <f ca="1">'прил 6'!F85</f>
        <v>200</v>
      </c>
      <c r="D23" s="214">
        <f ca="1">'прил 6'!G76</f>
        <v>15</v>
      </c>
      <c r="E23" s="214">
        <f ca="1">'прил 6'!H76</f>
        <v>0</v>
      </c>
      <c r="F23" s="214">
        <f ca="1">'прил 6'!I76</f>
        <v>0</v>
      </c>
      <c r="AR23"/>
      <c r="AS23"/>
      <c r="AT23"/>
    </row>
    <row r="24" spans="1:46" s="85" customFormat="1" ht="71.25">
      <c r="A24" s="143" t="str">
        <f ca="1">'прил 6'!A79</f>
        <v>Муниципальная программа "Комплексное развитие систем коммунальной инфраструктуры Ивановского сельского поселения Селемджинского района на 2012-2020гг"</v>
      </c>
      <c r="B24" s="117" t="s">
        <v>195</v>
      </c>
      <c r="C24" s="118" t="s">
        <v>284</v>
      </c>
      <c r="D24" s="212">
        <f t="shared" ref="D24:F25" si="4">D25</f>
        <v>10</v>
      </c>
      <c r="E24" s="212">
        <f t="shared" si="4"/>
        <v>0</v>
      </c>
      <c r="F24" s="212">
        <f t="shared" si="4"/>
        <v>0</v>
      </c>
      <c r="AR24"/>
      <c r="AS24"/>
      <c r="AT24"/>
    </row>
    <row r="25" spans="1:46" s="85" customFormat="1" ht="57">
      <c r="A25" s="209" t="str">
        <f ca="1">'прил 6'!A80</f>
        <v>Основное мероприятие 1 Реформирование и модернизация коммунальной инфрастуктуры Ивановского сельсовета</v>
      </c>
      <c r="B25" s="120" t="s">
        <v>254</v>
      </c>
      <c r="C25" s="121" t="s">
        <v>284</v>
      </c>
      <c r="D25" s="213">
        <f t="shared" si="4"/>
        <v>10</v>
      </c>
      <c r="E25" s="213">
        <f t="shared" si="4"/>
        <v>0</v>
      </c>
      <c r="F25" s="213">
        <f t="shared" si="4"/>
        <v>0</v>
      </c>
      <c r="AR25"/>
      <c r="AS25"/>
      <c r="AT25"/>
    </row>
    <row r="26" spans="1:46" s="85" customFormat="1" ht="30">
      <c r="A26" s="222" t="str">
        <f ca="1">'прил 6'!A81</f>
        <v>Закупка товаров, работ и услуг для государственных (муниципальных) нужд</v>
      </c>
      <c r="B26" s="96" t="s">
        <v>254</v>
      </c>
      <c r="C26" s="96">
        <v>200</v>
      </c>
      <c r="D26" s="214">
        <f ca="1">'прил 6'!G81</f>
        <v>10</v>
      </c>
      <c r="E26" s="214">
        <f ca="1">'прил 6'!H81</f>
        <v>0</v>
      </c>
      <c r="F26" s="214">
        <f ca="1">'прил 6'!I81</f>
        <v>0</v>
      </c>
      <c r="AR26"/>
      <c r="AS26"/>
      <c r="AT26"/>
    </row>
    <row r="27" spans="1:46" s="85" customFormat="1" ht="57">
      <c r="A27" s="211" t="str">
        <f ca="1">'прил 6'!A83</f>
        <v>Муниципальная программа "Благоустройство на территории Ивановского сельсовета  2019-2021 годы"</v>
      </c>
      <c r="B27" s="223" t="s">
        <v>256</v>
      </c>
      <c r="C27" s="223">
        <v>0</v>
      </c>
      <c r="D27" s="224">
        <f t="shared" ref="D27:F28" si="5">D28</f>
        <v>30</v>
      </c>
      <c r="E27" s="224">
        <f t="shared" si="5"/>
        <v>0</v>
      </c>
      <c r="F27" s="224">
        <f t="shared" si="5"/>
        <v>0</v>
      </c>
      <c r="AR27"/>
      <c r="AS27"/>
      <c r="AT27"/>
    </row>
    <row r="28" spans="1:46" s="85" customFormat="1" ht="45">
      <c r="A28" s="225" t="str">
        <f ca="1">'прил 6'!A84</f>
        <v>Основное мероприятие 1 Комплексное благоустройство территории Ивановского сельсовета</v>
      </c>
      <c r="B28" s="120" t="s">
        <v>255</v>
      </c>
      <c r="C28" s="121">
        <f ca="1">'прил 6'!F89</f>
        <v>0</v>
      </c>
      <c r="D28" s="213">
        <f t="shared" si="5"/>
        <v>30</v>
      </c>
      <c r="E28" s="213">
        <f t="shared" si="5"/>
        <v>0</v>
      </c>
      <c r="F28" s="213">
        <f t="shared" si="5"/>
        <v>0</v>
      </c>
      <c r="AR28"/>
      <c r="AS28"/>
      <c r="AT28"/>
    </row>
    <row r="29" spans="1:46" s="85" customFormat="1" ht="30">
      <c r="A29" s="221" t="str">
        <f ca="1">'прил 6'!A85</f>
        <v>Закупка товаров, работ и услуг для государственных (муниципальных) нужд</v>
      </c>
      <c r="B29" s="96" t="s">
        <v>255</v>
      </c>
      <c r="C29" s="96" t="str">
        <f ca="1">'прил 6'!F90</f>
        <v>200</v>
      </c>
      <c r="D29" s="214">
        <f ca="1">'прил 6'!G85</f>
        <v>30</v>
      </c>
      <c r="E29" s="214">
        <f ca="1">'прил 6'!H85</f>
        <v>0</v>
      </c>
      <c r="F29" s="214">
        <f ca="1">'прил 6'!I85</f>
        <v>0</v>
      </c>
      <c r="AR29"/>
      <c r="AS29"/>
      <c r="AT29"/>
    </row>
    <row r="30" spans="1:46" s="85" customFormat="1" ht="42.75">
      <c r="A30" s="211" t="str">
        <f ca="1">'прил 6'!A88</f>
        <v>Муниципальная программа "Охрана земель на территории Ивановского сельсовета  2019-2021 годы"</v>
      </c>
      <c r="B30" s="210" t="str">
        <f ca="1">'прил 6'!E88</f>
        <v>07 0 00 00000</v>
      </c>
      <c r="C30" s="210">
        <f ca="1">'прил 6'!F88</f>
        <v>0</v>
      </c>
      <c r="D30" s="215">
        <f ca="1">'прил 6'!G88</f>
        <v>2</v>
      </c>
      <c r="E30" s="215">
        <f ca="1">'прил 6'!H88</f>
        <v>0</v>
      </c>
      <c r="F30" s="215">
        <f ca="1">'прил 6'!I88</f>
        <v>0</v>
      </c>
      <c r="AR30"/>
      <c r="AS30"/>
      <c r="AT30"/>
    </row>
    <row r="31" spans="1:46" s="85" customFormat="1" ht="30">
      <c r="A31" s="226" t="str">
        <f ca="1">'прил 6'!A89</f>
        <v>Основное мероприятие 1 Охрана земель на территории Ивановского сельсовета</v>
      </c>
      <c r="B31" s="227" t="str">
        <f ca="1">'прил 6'!E89</f>
        <v>07 1 01 10197</v>
      </c>
      <c r="C31" s="227">
        <f ca="1">'прил 6'!F89</f>
        <v>0</v>
      </c>
      <c r="D31" s="228">
        <f ca="1">'прил 6'!G89</f>
        <v>2</v>
      </c>
      <c r="E31" s="228">
        <f ca="1">'прил 6'!H89</f>
        <v>0</v>
      </c>
      <c r="F31" s="228">
        <f ca="1">'прил 6'!I89</f>
        <v>0</v>
      </c>
      <c r="AR31"/>
      <c r="AS31"/>
      <c r="AT31"/>
    </row>
    <row r="32" spans="1:46" s="85" customFormat="1" ht="30">
      <c r="A32" s="220" t="str">
        <f ca="1">'прил 6'!A90</f>
        <v>Закупка товаров, работ и услуг для государственных (муниципальных) нужд</v>
      </c>
      <c r="B32" s="96" t="str">
        <f ca="1">'прил 6'!E90</f>
        <v>07 1 01 10197</v>
      </c>
      <c r="C32" s="96" t="str">
        <f ca="1">'прил 6'!F90</f>
        <v>200</v>
      </c>
      <c r="D32" s="214">
        <f ca="1">'прил 6'!G90</f>
        <v>2</v>
      </c>
      <c r="E32" s="214">
        <f ca="1">'прил 6'!H90</f>
        <v>0</v>
      </c>
      <c r="F32" s="214">
        <f ca="1">'прил 6'!I90</f>
        <v>0</v>
      </c>
      <c r="AR32"/>
      <c r="AS32"/>
      <c r="AT32"/>
    </row>
    <row r="33" spans="1:46" s="85" customFormat="1" ht="42.6" customHeight="1">
      <c r="A33" s="143" t="str">
        <f ca="1">'прил 6'!A110</f>
        <v>Муниципальная программа "Развитие физической культуры, спорта и туризма в с. Ивановское Селемджинского района на 2019-2021 годы"</v>
      </c>
      <c r="B33" s="117" t="str">
        <f ca="1">'прил 6'!E110</f>
        <v>05 0 00 00000</v>
      </c>
      <c r="C33" s="118">
        <f ca="1">'прил 6'!F110</f>
        <v>0</v>
      </c>
      <c r="D33" s="212">
        <f t="shared" ref="D33:F37" si="6">D34</f>
        <v>5</v>
      </c>
      <c r="E33" s="212">
        <f t="shared" si="6"/>
        <v>0</v>
      </c>
      <c r="F33" s="212">
        <f t="shared" si="6"/>
        <v>0</v>
      </c>
      <c r="AR33"/>
      <c r="AS33"/>
      <c r="AT33"/>
    </row>
    <row r="34" spans="1:46" s="85" customFormat="1" ht="45">
      <c r="A34" s="144" t="str">
        <f ca="1">'прил 6'!A111</f>
        <v>Основное мероприятие 1 Участие в районных спартакиадах, соревнованиях, товарищеских встречах и турнирах и других мероприятиях</v>
      </c>
      <c r="B34" s="120" t="str">
        <f ca="1">'прил 6'!E111</f>
        <v>05 0 01 10190</v>
      </c>
      <c r="C34" s="121">
        <f ca="1">'прил 6'!F111</f>
        <v>0</v>
      </c>
      <c r="D34" s="213">
        <f t="shared" si="6"/>
        <v>5</v>
      </c>
      <c r="E34" s="213">
        <f t="shared" si="6"/>
        <v>0</v>
      </c>
      <c r="F34" s="213">
        <f t="shared" si="6"/>
        <v>0</v>
      </c>
      <c r="AR34"/>
      <c r="AS34"/>
      <c r="AT34"/>
    </row>
    <row r="35" spans="1:46" s="85" customFormat="1" ht="30">
      <c r="A35" s="122" t="str">
        <f ca="1">'прил 6'!A112</f>
        <v>Закупка товаров, работ и услуг для государственных (муниципальных) нужд</v>
      </c>
      <c r="B35" s="96" t="str">
        <f ca="1">'прил 6'!E112</f>
        <v>05 0 01 10190</v>
      </c>
      <c r="C35" s="96" t="str">
        <f ca="1">'прил 6'!F112</f>
        <v>200</v>
      </c>
      <c r="D35" s="214">
        <f ca="1">'прил 6'!G112</f>
        <v>5</v>
      </c>
      <c r="E35" s="214">
        <f ca="1">'прил 6'!H112</f>
        <v>0</v>
      </c>
      <c r="F35" s="214">
        <f ca="1">'прил 6'!I112</f>
        <v>0</v>
      </c>
      <c r="AR35"/>
      <c r="AS35"/>
      <c r="AT35"/>
    </row>
    <row r="36" spans="1:46" s="85" customFormat="1" ht="42.75">
      <c r="A36" s="143" t="str">
        <f ca="1">'прил 6'!A93</f>
        <v>Муниципальная программа "Развитие и сохранение культуры Ивановского сельсовета на 2019-2021 гг"</v>
      </c>
      <c r="B36" s="117" t="s">
        <v>275</v>
      </c>
      <c r="C36" s="118">
        <f ca="1">'прил 6'!F113</f>
        <v>0</v>
      </c>
      <c r="D36" s="212">
        <f t="shared" si="6"/>
        <v>50</v>
      </c>
      <c r="E36" s="212">
        <f t="shared" si="6"/>
        <v>0</v>
      </c>
      <c r="F36" s="212">
        <f t="shared" si="6"/>
        <v>0</v>
      </c>
      <c r="AR36"/>
      <c r="AS36"/>
      <c r="AT36"/>
    </row>
    <row r="37" spans="1:46" ht="42.75">
      <c r="A37" s="229" t="str">
        <f ca="1">'прил 6'!A94</f>
        <v>Основное мероприятие 1 Развитие и сохранение культуры Ивановского сельсовета</v>
      </c>
      <c r="B37" s="120" t="s">
        <v>276</v>
      </c>
      <c r="C37" s="121">
        <f ca="1">'прил 6'!F114</f>
        <v>0</v>
      </c>
      <c r="D37" s="213">
        <f t="shared" si="6"/>
        <v>50</v>
      </c>
      <c r="E37" s="213">
        <f t="shared" si="6"/>
        <v>0</v>
      </c>
      <c r="F37" s="213">
        <f t="shared" si="6"/>
        <v>0</v>
      </c>
    </row>
    <row r="38" spans="1:46" ht="30">
      <c r="A38" s="222" t="str">
        <f ca="1">'прил 6'!A95</f>
        <v>Закупка товаров, работ и услуг для государственных (муниципальных) нужд</v>
      </c>
      <c r="B38" s="96" t="str">
        <f ca="1">'прил 6'!E95</f>
        <v>10 1 01 S7110</v>
      </c>
      <c r="C38" s="96">
        <f ca="1">'прил 6'!F115</f>
        <v>0</v>
      </c>
      <c r="D38" s="214">
        <f ca="1">'прил 6'!G95</f>
        <v>50</v>
      </c>
      <c r="E38" s="214">
        <f ca="1">'прил 6'!H95</f>
        <v>0</v>
      </c>
      <c r="F38" s="214">
        <f ca="1">'прил 6'!I95</f>
        <v>0</v>
      </c>
    </row>
    <row r="39" spans="1:46" ht="22.5" customHeight="1">
      <c r="A39" s="233" t="s">
        <v>202</v>
      </c>
      <c r="B39" s="231"/>
      <c r="C39" s="231"/>
      <c r="D39" s="232">
        <f>D36+D33+D30+D27+D24+D21+D18+D15+D9+D12</f>
        <v>152</v>
      </c>
      <c r="E39" s="232">
        <f>E36+E33+E30+E27+E24+E21+E18+E15+E9+E12</f>
        <v>0</v>
      </c>
      <c r="F39" s="232">
        <f>F36+F33+F30+F27+F24+F21+F18+F15+F9+F12</f>
        <v>0</v>
      </c>
    </row>
  </sheetData>
  <mergeCells count="5">
    <mergeCell ref="A5:F5"/>
    <mergeCell ref="A7:D7"/>
    <mergeCell ref="B1:F1"/>
    <mergeCell ref="B2:F2"/>
    <mergeCell ref="B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T10"/>
  <sheetViews>
    <sheetView workbookViewId="0">
      <selection activeCell="K5" sqref="K5"/>
    </sheetView>
  </sheetViews>
  <sheetFormatPr defaultRowHeight="15.75"/>
  <cols>
    <col min="1" max="1" width="23.6640625" style="151" customWidth="1"/>
    <col min="2" max="2" width="12.33203125" style="151" customWidth="1"/>
    <col min="3" max="3" width="16.5" style="151" customWidth="1"/>
    <col min="4" max="4" width="18" style="151" customWidth="1"/>
    <col min="5" max="5" width="11.5" style="151" customWidth="1"/>
    <col min="6" max="6" width="13.33203125" style="151" customWidth="1"/>
    <col min="7" max="7" width="14.33203125" customWidth="1"/>
    <col min="8" max="8" width="13" customWidth="1"/>
  </cols>
  <sheetData>
    <row r="1" spans="1:46" s="85" customFormat="1">
      <c r="A1" s="163"/>
      <c r="B1" s="163"/>
      <c r="C1" s="163"/>
      <c r="D1" s="252" t="s">
        <v>208</v>
      </c>
      <c r="E1" s="252"/>
      <c r="F1" s="252"/>
      <c r="G1" s="252"/>
      <c r="H1" s="252"/>
      <c r="AR1"/>
      <c r="AS1"/>
      <c r="AT1"/>
    </row>
    <row r="2" spans="1:46" s="85" customFormat="1" ht="54.75" customHeight="1">
      <c r="A2" s="164"/>
      <c r="B2" s="164"/>
      <c r="C2" s="164"/>
      <c r="D2" s="251" t="s">
        <v>295</v>
      </c>
      <c r="E2" s="251"/>
      <c r="F2" s="251"/>
      <c r="G2" s="251"/>
      <c r="H2" s="251"/>
      <c r="AR2"/>
      <c r="AS2"/>
      <c r="AT2"/>
    </row>
    <row r="3" spans="1:46" s="85" customFormat="1">
      <c r="A3" s="164"/>
      <c r="B3" s="164"/>
      <c r="C3" s="164"/>
      <c r="D3" s="249"/>
      <c r="E3" s="249"/>
      <c r="F3" s="249"/>
      <c r="G3" s="249"/>
      <c r="H3" s="249"/>
      <c r="AR3"/>
      <c r="AS3"/>
      <c r="AT3"/>
    </row>
    <row r="4" spans="1:46" s="85" customFormat="1">
      <c r="A4" s="152"/>
      <c r="B4" s="152"/>
      <c r="C4" s="152"/>
      <c r="D4" s="152"/>
      <c r="E4" s="152"/>
      <c r="F4" s="152"/>
      <c r="G4" s="152"/>
      <c r="H4" s="152"/>
      <c r="AR4"/>
      <c r="AS4"/>
      <c r="AT4"/>
    </row>
    <row r="5" spans="1:46" ht="45" customHeight="1">
      <c r="A5" s="238" t="s">
        <v>239</v>
      </c>
      <c r="B5" s="238"/>
      <c r="C5" s="238"/>
      <c r="D5" s="238"/>
      <c r="E5" s="238"/>
      <c r="F5" s="238"/>
      <c r="G5" s="238"/>
      <c r="H5" s="238"/>
    </row>
    <row r="6" spans="1:46" ht="45" customHeight="1">
      <c r="A6" s="162"/>
      <c r="B6" s="138"/>
      <c r="C6" s="138"/>
      <c r="D6" s="138"/>
      <c r="E6" s="138"/>
      <c r="F6" s="138"/>
      <c r="G6" s="138"/>
      <c r="H6" s="138"/>
    </row>
    <row r="7" spans="1:46">
      <c r="H7" s="153" t="s">
        <v>83</v>
      </c>
    </row>
    <row r="8" spans="1:46" ht="47.25">
      <c r="A8" s="9" t="s">
        <v>8</v>
      </c>
      <c r="B8" s="9" t="s">
        <v>197</v>
      </c>
      <c r="C8" s="9" t="s">
        <v>198</v>
      </c>
      <c r="D8" s="9" t="s">
        <v>199</v>
      </c>
      <c r="E8" s="9" t="s">
        <v>200</v>
      </c>
      <c r="F8" s="9" t="s">
        <v>79</v>
      </c>
      <c r="G8" s="9" t="s">
        <v>80</v>
      </c>
      <c r="H8" s="9" t="s">
        <v>210</v>
      </c>
    </row>
    <row r="9" spans="1:46" ht="94.5">
      <c r="A9" s="150" t="s">
        <v>209</v>
      </c>
      <c r="B9" s="34" t="s">
        <v>56</v>
      </c>
      <c r="C9" s="9" t="s">
        <v>201</v>
      </c>
      <c r="D9" s="9" t="s">
        <v>193</v>
      </c>
      <c r="E9" s="9">
        <v>312</v>
      </c>
      <c r="F9" s="201">
        <v>200</v>
      </c>
      <c r="G9" s="201">
        <v>210</v>
      </c>
      <c r="H9" s="201">
        <v>220</v>
      </c>
    </row>
    <row r="10" spans="1:46">
      <c r="A10" s="150" t="s">
        <v>202</v>
      </c>
      <c r="B10" s="9"/>
      <c r="C10" s="9"/>
      <c r="D10" s="9"/>
      <c r="E10" s="9"/>
      <c r="F10" s="201">
        <f>F9</f>
        <v>200</v>
      </c>
      <c r="G10" s="201">
        <f>G9</f>
        <v>210</v>
      </c>
      <c r="H10" s="201">
        <f>H9</f>
        <v>220</v>
      </c>
    </row>
  </sheetData>
  <mergeCells count="4">
    <mergeCell ref="A5:H5"/>
    <mergeCell ref="D1:H1"/>
    <mergeCell ref="D2:H2"/>
    <mergeCell ref="D3:H3"/>
  </mergeCells>
  <phoneticPr fontId="0" type="noConversion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при1 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'прил 4'!Заголовки_для_печати</vt:lpstr>
    </vt:vector>
  </TitlesOfParts>
  <Company>StartSoft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Скворцова Татьяна Владимировна</dc:creator>
  <cp:lastModifiedBy>Biganova</cp:lastModifiedBy>
  <cp:lastPrinted>2021-03-17T06:00:37Z</cp:lastPrinted>
  <dcterms:created xsi:type="dcterms:W3CDTF">2020-02-04T03:26:01Z</dcterms:created>
  <dcterms:modified xsi:type="dcterms:W3CDTF">2021-03-18T01:27:25Z</dcterms:modified>
</cp:coreProperties>
</file>